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40" documentId="13_ncr:1_{F6CB121F-512D-4AA6-A0C1-0FB36C537598}" xr6:coauthVersionLast="47" xr6:coauthVersionMax="47" xr10:uidLastSave="{E9AE3B94-F0EA-40A2-986B-723CA674E57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<sst xmlns="http://schemas.openxmlformats.org/spreadsheetml/2006/main" count="178606" uniqueCount="39086">
  <si>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</si>
  <si>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</si>
  <si>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</si>
  <si>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</si>
  <si>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</si>
  <si>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</si>
  <si>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</si>
  <si>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</si>
  <si>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</si>
  <si>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</si>
  <si>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</si>
  <si>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</si>
  <si>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</si>
  <si>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</si>
  <si>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</si>
  <si>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</si>
  <si>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</si>
  <si>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</si>
  <si>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</si>
  <si>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</si>
  <si>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</si>
  <si>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</si>
  <si>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</si>
  <si>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</si>
  <si>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</si>
  <si>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</si>
  <si>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</si>
  <si>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</si>
  <si>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</si>
  <si>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</si>
  <si>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</si>
  <si>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</si>
  <si>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</si>
  <si>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</si>
  <si>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</si>
  <si>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</si>
  <si>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</si>
  <si>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</si>
  <si>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</si>
  <si>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</si>
  <si>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</si>
  <si>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</si>
  <si>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</si>
  <si>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</si>
  <si>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</si>
  <si>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</si>
  <si>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</si>
  <si>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</si>
  <si>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</si>
  <si>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</si>
  <si>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</si>
  <si>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</si>
  <si>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</si>
  <si>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</si>
  <si>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</si>
  <si>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</si>
  <si>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</si>
  <si>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</si>
  <si>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</si>
  <si>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</si>
  <si>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</si>
  <si>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</si>
  <si>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</si>
  <si>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</si>
  <si>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</si>
  <si>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</si>
  <si>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</si>
  <si>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</si>
  <si>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</si>
  <si>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</si>
  <si>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</si>
  <si>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</si>
  <si>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</si>
  <si>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</si>
  <si>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</si>
  <si>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</si>
  <si>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</si>
  <si>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</si>
  <si>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</si>
  <si>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</si>
  <si>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</si>
  <si>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</si>
  <si>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</si>
  <si>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</si>
  <si>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</si>
  <si>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</si>
  <si>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</si>
  <si>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</si>
  <si>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</si>
  <si>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</si>
  <si>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</si>
  <si>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</si>
  <si>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</si>
  <si>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</si>
  <si>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</si>
  <si>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</si>
  <si>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</si>
  <si>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</si>
  <si>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</si>
  <si>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</si>
  <si>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</si>
  <si>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</si>
  <si>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</si>
  <si>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</si>
  <si>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</si>
  <si>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</si>
  <si>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</si>
  <si>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</si>
  <si>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</si>
  <si>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</si>
  <si>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</si>
  <si>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</si>
  <si>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</si>
  <si>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</si>
  <si>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</si>
  <si>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</si>
  <si>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</si>
  <si>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</si>
  <si>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</si>
  <si>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</si>
  <si>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</si>
  <si>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</si>
  <si>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</si>
  <si>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</si>
  <si>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</si>
  <si>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</si>
  <si>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</si>
  <si>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</si>
  <si>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</si>
  <si>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</si>
  <si>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</si>
  <si>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</si>
  <si>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</si>
  <si>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</si>
  <si>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</si>
  <si>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</si>
  <si>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</si>
  <si>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</si>
  <si>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</si>
  <si>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</si>
  <si>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</si>
  <si>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</si>
  <si>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</si>
  <si>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</si>
  <si>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</si>
  <si>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</si>
  <si>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</si>
  <si>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</si>
  <si>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</si>
  <si>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</si>
  <si>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</si>
  <si>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</si>
  <si>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</si>
  <si>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</si>
  <si>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</si>
  <si>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</si>
  <si>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</si>
  <si>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</si>
  <si>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</si>
  <si>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</si>
  <si>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</si>
  <si>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</si>
  <si>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</si>
  <si>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</si>
  <si>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</si>
  <si>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</si>
  <si>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</si>
  <si>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</si>
  <si>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</si>
  <si>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</si>
  <si>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</si>
  <si>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</si>
  <si>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</si>
  <si>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</si>
  <si>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</si>
  <si>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</si>
  <si>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</si>
  <si>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</si>
  <si>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</si>
  <si>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</si>
  <si>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</si>
  <si>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</si>
  <si>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</si>
  <si>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</si>
  <si>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</si>
  <si>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</si>
  <si>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</si>
  <si>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</si>
  <si>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</si>
  <si>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</si>
  <si>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</si>
  <si>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</si>
  <si>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</si>
  <si>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</si>
  <si>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</si>
  <si>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</si>
  <si>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</si>
  <si>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</si>
  <si>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</si>
  <si>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</si>
  <si>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</si>
  <si>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</si>
  <si>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</si>
  <si>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</si>
  <si>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</si>
  <si>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</si>
  <si>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</si>
  <si>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</si>
  <si>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</si>
  <si>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</si>
  <si>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</si>
  <si>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</si>
  <si>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</si>
  <si>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</si>
  <si>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</si>
  <si>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</si>
  <si>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</si>
  <si>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</si>
  <si>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</si>
  <si>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</si>
  <si>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</si>
  <si>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</si>
  <si>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</si>
  <si>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</si>
  <si>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</si>
  <si>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</si>
  <si>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</si>
  <si>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</si>
  <si>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</si>
  <si>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</si>
  <si>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</si>
  <si>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</si>
  <si>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</si>
  <si>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</si>
  <si>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</si>
  <si>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</si>
  <si>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</si>
  <si>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</si>
  <si>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</si>
  <si>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</si>
  <si>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</si>
  <si>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</si>
  <si>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</si>
  <si>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</si>
  <si>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</si>
  <si>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</si>
  <si>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</si>
  <si>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</si>
  <si>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</si>
  <si>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</si>
  <si>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</si>
  <si>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</si>
  <si>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</si>
  <si>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</si>
  <si>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</si>
  <si>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</si>
  <si>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</si>
  <si>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</si>
  <si>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</si>
  <si>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</si>
  <si>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</si>
  <si>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</si>
  <si>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</si>
  <si>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</si>
  <si>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</si>
  <si>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</si>
  <si>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</si>
  <si>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</si>
  <si>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</si>
  <si>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</si>
  <si>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</si>
  <si>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</si>
  <si>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</si>
  <si>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</si>
  <si>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</si>
  <si>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</si>
  <si>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</si>
  <si>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</si>
  <si>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</si>
  <si>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</si>
  <si>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</si>
  <si>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</si>
  <si>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</si>
  <si>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</si>
  <si>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</si>
  <si>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</si>
  <si>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</si>
  <si>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</si>
  <si>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</si>
  <si>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</si>
  <si>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</si>
  <si>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</si>
  <si>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</si>
  <si>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</si>
  <si>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</si>
  <si>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</si>
  <si>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</si>
  <si>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</si>
  <si>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</si>
  <si>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</si>
  <si>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</si>
  <si>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</si>
  <si>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</si>
  <si>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</si>
  <si>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</si>
  <si>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</si>
  <si>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</si>
  <si>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</si>
  <si>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</si>
  <si>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</si>
  <si>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</si>
  <si>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</si>
  <si>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</si>
  <si>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</si>
  <si>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</si>
  <si>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</si>
  <si>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</si>
  <si>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</si>
  <si>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</si>
  <si>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</si>
  <si>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</si>
  <si>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</si>
  <si>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</si>
  <si>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</si>
  <si>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</si>
  <si>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</si>
  <si>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</si>
  <si>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</si>
  <si>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</si>
  <si>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</si>
  <si>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</si>
  <si>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</si>
  <si>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</si>
  <si>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</si>
  <si>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</si>
  <si>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</si>
  <si>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</si>
  <si>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</si>
  <si>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</si>
  <si>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</si>
  <si>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</si>
  <si>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</si>
  <si>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</si>
  <si>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</si>
  <si>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</si>
  <si>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</si>
  <si>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</si>
  <si>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</si>
  <si>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</si>
  <si>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</si>
  <si>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</si>
  <si>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</si>
  <si>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</si>
  <si>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</si>
  <si>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</si>
  <si>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</si>
  <si>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</si>
  <si>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</si>
  <si>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</si>
  <si>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</si>
  <si>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</si>
  <si>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</si>
  <si>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</si>
  <si>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</si>
  <si>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</si>
  <si>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</si>
  <si>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</si>
  <si>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</si>
  <si>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</si>
  <si>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</si>
  <si>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</si>
  <si>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</si>
  <si>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</si>
  <si>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</si>
  <si>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</si>
  <si>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</si>
  <si>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</si>
  <si>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</si>
  <si>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</si>
  <si>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</si>
  <si>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</si>
  <si>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</si>
  <si>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</si>
  <si>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</si>
  <si>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</si>
  <si>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</si>
  <si>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</si>
  <si>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</si>
  <si>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</si>
  <si>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</si>
  <si>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</si>
  <si>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</si>
  <si>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</si>
  <si>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</si>
  <si>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</si>
  <si>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</si>
  <si>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</si>
  <si>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</si>
  <si>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</si>
  <si>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</si>
  <si>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</si>
  <si>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</si>
  <si>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</si>
  <si>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</si>
  <si>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</si>
  <si>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</si>
  <si>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</si>
  <si>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</si>
  <si>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</si>
  <si>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</si>
  <si>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</si>
  <si>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</si>
  <si>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</si>
  <si>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</si>
  <si>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</si>
  <si>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</si>
  <si>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</si>
  <si>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</si>
  <si>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</si>
  <si>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</si>
  <si>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</si>
  <si>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</si>
  <si>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</si>
  <si>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</si>
  <si>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</si>
  <si>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</si>
  <si>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</si>
  <si>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</si>
  <si>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</si>
  <si>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</si>
  <si>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</si>
  <si>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</si>
  <si>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</si>
  <si>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</si>
  <si>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</si>
  <si>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</si>
  <si>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</si>
  <si>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</si>
  <si>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</si>
  <si>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</si>
  <si>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</si>
  <si>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</si>
  <si>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</si>
  <si>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</si>
  <si>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</si>
  <si>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</si>
  <si>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</si>
  <si>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</si>
  <si>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</si>
  <si>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</si>
  <si>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</si>
  <si>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</si>
  <si>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</si>
  <si>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</si>
  <si>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</si>
  <si>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</si>
  <si>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</si>
  <si>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</si>
  <si>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</si>
  <si>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</si>
  <si>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</si>
  <si>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</si>
  <si>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</si>
  <si>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</si>
  <si>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</si>
  <si>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</si>
  <si>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</si>
  <si>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</si>
  <si>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</si>
  <si>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</si>
  <si>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</si>
  <si>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</si>
  <si>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</si>
  <si>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</si>
  <si>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</si>
  <si>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</si>
  <si>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</si>
  <si>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</si>
  <si>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</si>
  <si>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</si>
  <si>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</si>
  <si>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</si>
  <si>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</si>
  <si>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</si>
  <si>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</si>
  <si>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</si>
  <si>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</si>
  <si>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</si>
  <si>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</si>
  <si>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</si>
  <si>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</si>
  <si>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</si>
  <si>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</si>
  <si>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</si>
  <si>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</si>
  <si>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</si>
  <si>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</si>
  <si>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</si>
  <si>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</si>
  <si>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</si>
  <si>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</si>
  <si>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</si>
  <si>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</si>
  <si>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</si>
  <si>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</si>
  <si>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</si>
  <si>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</si>
  <si>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</si>
  <si>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</si>
  <si>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</si>
  <si>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</si>
  <si>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</si>
  <si>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</si>
  <si>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</si>
  <si>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</si>
  <si>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</si>
  <si>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</si>
  <si>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</si>
  <si>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</si>
  <si>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</si>
  <si>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</si>
  <si>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</si>
  <si>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</si>
  <si>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</si>
  <si>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</si>
  <si>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</si>
  <si>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</si>
  <si>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</si>
  <si>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</si>
  <si>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</si>
  <si>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</si>
  <si>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</si>
  <si>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</si>
  <si>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</si>
  <si>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</si>
  <si>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</si>
  <si>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</si>
  <si>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</si>
  <si>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</si>
  <si>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</si>
  <si>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</si>
  <si>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</si>
  <si>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</si>
  <si>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</si>
  <si>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</si>
  <si>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</si>
  <si>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</si>
  <si>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</si>
  <si>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</si>
  <si>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</si>
  <si>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</si>
  <si>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</si>
  <si>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</si>
  <si>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</si>
  <si>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</si>
  <si>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</si>
  <si>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</si>
  <si>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</si>
  <si>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</si>
  <si>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</si>
  <si>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</si>
  <si>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</si>
  <si>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</si>
  <si>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</si>
  <si>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</si>
  <si>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</si>
  <si>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</si>
  <si>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</si>
  <si>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</si>
  <si>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</si>
  <si>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</si>
  <si>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</si>
  <si>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</si>
  <si>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</si>
  <si>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</si>
  <si>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</si>
  <si>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</si>
  <si>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</si>
  <si>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</si>
  <si>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</si>
  <si>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</si>
  <si>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</si>
  <si>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</si>
  <si>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</si>
  <si>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</si>
  <si>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</si>
  <si>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</si>
  <si>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</si>
  <si>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</si>
  <si>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</si>
  <si>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</si>
  <si>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</si>
  <si>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</si>
  <si>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</si>
  <si>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</si>
  <si>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</si>
  <si>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</si>
  <si>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</si>
  <si>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</si>
  <si>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</si>
  <si>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</si>
  <si>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</si>
  <si>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</si>
  <si>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</si>
  <si>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</si>
  <si>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</si>
  <si>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</si>
  <si>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</si>
  <si>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</si>
  <si>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</si>
  <si>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</si>
  <si>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</si>
  <si>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</si>
  <si>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</si>
  <si>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</si>
  <si>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</si>
  <si>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</si>
  <si>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</si>
  <si>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</si>
  <si>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</si>
  <si>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</si>
  <si>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</si>
  <si>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</si>
  <si>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</si>
  <si>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</si>
  <si>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</si>
  <si>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</si>
  <si>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</si>
  <si>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</si>
  <si>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</si>
  <si>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</si>
  <si>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</si>
  <si>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</si>
  <si>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</si>
  <si>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</si>
  <si>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</si>
  <si>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</si>
  <si>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</si>
  <si>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</si>
  <si>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</si>
  <si>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</si>
  <si>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</si>
  <si>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</si>
  <si>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</si>
  <si>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</si>
  <si>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</si>
  <si>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</si>
  <si>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</si>
  <si>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</si>
  <si>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</si>
  <si>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</si>
  <si>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</si>
  <si>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</si>
  <si>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</si>
  <si>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</si>
  <si>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</si>
  <si>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</si>
  <si>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</si>
  <si>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</si>
  <si>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</si>
  <si>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</si>
  <si>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</si>
  <si>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</si>
  <si>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</si>
  <si>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</si>
  <si>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</si>
  <si>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</si>
  <si>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</si>
  <si>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</si>
  <si>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</si>
  <si>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</si>
  <si>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</si>
  <si>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</si>
  <si>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</si>
  <si>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</si>
  <si>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</si>
  <si>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</si>
  <si>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</si>
  <si>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</si>
  <si>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</si>
  <si>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</si>
  <si>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</si>
  <si>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</si>
  <si>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</si>
  <si>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</si>
  <si>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</si>
  <si>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</si>
  <si>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</si>
  <si>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</si>
  <si>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</si>
  <si>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</si>
  <si>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</si>
  <si>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</si>
  <si>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</si>
  <si>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</si>
  <si>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</si>
  <si>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</si>
  <si>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</si>
  <si>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</si>
  <si>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</si>
  <si>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</si>
  <si>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</si>
  <si>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</si>
  <si>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</si>
  <si>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</si>
  <si>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</si>
  <si>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</si>
  <si>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</si>
  <si>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</si>
  <si>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</si>
  <si>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</si>
  <si>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</si>
  <si>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</si>
  <si>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</si>
  <si>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</si>
  <si>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</si>
  <si>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</si>
  <si>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</si>
  <si>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</si>
  <si>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</si>
  <si>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</si>
  <si>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</si>
  <si>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</si>
  <si>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</si>
  <si>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</si>
  <si>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</si>
  <si>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</si>
  <si>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</si>
  <si>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</si>
  <si>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</si>
  <si>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</si>
  <si>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</si>
  <si>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</si>
  <si>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</si>
  <si>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</si>
  <si>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</si>
  <si>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</si>
  <si>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</si>
  <si>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</si>
  <si>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</si>
  <si>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</si>
  <si>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</si>
  <si>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</si>
  <si>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</si>
  <si>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</si>
  <si>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</si>
  <si>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</si>
  <si>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</si>
  <si>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</si>
  <si>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</si>
  <si>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</si>
  <si>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</si>
  <si>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</si>
  <si>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</si>
  <si>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</si>
  <si>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</si>
  <si>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</si>
  <si>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</si>
  <si>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</si>
  <si>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</si>
  <si>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</si>
  <si>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</si>
  <si>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</si>
  <si>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</si>
  <si>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</si>
  <si>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</si>
  <si>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</si>
  <si>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</si>
  <si>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</si>
  <si>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</si>
  <si>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</si>
  <si>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</si>
  <si>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</si>
  <si>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</si>
  <si>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</si>
  <si>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</si>
  <si>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</si>
  <si>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</si>
  <si>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</si>
  <si>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</si>
  <si>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</si>
  <si>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</si>
  <si>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</si>
  <si>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</si>
  <si>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</si>
  <si>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</si>
  <si>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</si>
  <si>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</si>
  <si>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</si>
  <si>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</si>
  <si>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</si>
  <si>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</si>
  <si>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</si>
  <si>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</si>
  <si>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</si>
  <si>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</si>
  <si>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</si>
  <si>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</si>
  <si>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</si>
  <si>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</si>
  <si>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</si>
  <si>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</si>
  <si>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</si>
  <si>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</si>
  <si>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</si>
  <si>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</si>
  <si>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</si>
  <si>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</si>
  <si>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</si>
  <si>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</si>
  <si>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</si>
  <si>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</si>
  <si>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</si>
  <si>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</si>
  <si>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</si>
  <si>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</si>
  <si>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</si>
  <si>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</si>
  <si>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</si>
  <si>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</si>
  <si>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</si>
  <si>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</si>
  <si>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</si>
  <si>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</si>
  <si>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</si>
  <si>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</si>
  <si>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</si>
  <si>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</si>
  <si>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</si>
  <si>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</si>
  <si>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</si>
  <si>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</si>
  <si>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</si>
  <si>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</si>
  <si>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</si>
  <si>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</si>
  <si>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</si>
  <si>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</si>
  <si>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</si>
  <si>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</si>
  <si>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</si>
  <si>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</si>
  <si>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</si>
  <si>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</si>
  <si>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</si>
  <si>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</si>
  <si>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</si>
  <si>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</si>
  <si>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</si>
  <si>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</si>
  <si>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</si>
  <si>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</si>
  <si>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</si>
  <si>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</si>
  <si>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</si>
  <si>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</si>
  <si>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</si>
  <si>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</si>
  <si>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</si>
  <si>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</si>
  <si>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</si>
  <si>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</si>
  <si>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</si>
  <si>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</si>
  <si>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</si>
  <si>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</si>
  <si>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</si>
  <si>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</si>
  <si>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</si>
  <si>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</si>
  <si>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</si>
  <si>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</si>
  <si>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</si>
  <si>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</si>
  <si>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</si>
  <si>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</si>
  <si>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</si>
  <si>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</si>
  <si>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</si>
  <si>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</si>
  <si>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</si>
  <si>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</si>
  <si>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</si>
  <si>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</si>
  <si>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</si>
  <si>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</si>
  <si>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</si>
  <si>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</si>
  <si>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</si>
  <si>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</si>
  <si>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</si>
  <si>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</si>
  <si>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</si>
  <si>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</si>
  <si>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</si>
  <si>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</si>
  <si>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</si>
  <si>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</si>
  <si>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</si>
  <si>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</si>
  <si>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</si>
  <si>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</si>
  <si>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</si>
  <si>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</si>
  <si>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</si>
  <si>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</si>
  <si>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</si>
  <si>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</si>
  <si>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</si>
  <si>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</si>
  <si>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</si>
  <si>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</si>
  <si>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</si>
  <si>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</si>
  <si>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</si>
  <si>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</si>
  <si>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</si>
  <si>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</si>
  <si>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</si>
  <si>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</si>
  <si>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</si>
  <si>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</si>
  <si>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</si>
  <si>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</si>
  <si>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</si>
  <si>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</si>
  <si>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</si>
  <si>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</si>
  <si>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</si>
  <si>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</si>
  <si>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</si>
  <si>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</si>
  <si>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</si>
  <si>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</si>
  <si>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</si>
  <si>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</si>
  <si>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</si>
  <si>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</si>
  <si>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</si>
  <si>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</si>
  <si>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</si>
  <si>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</si>
  <si>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</si>
  <si>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</si>
  <si>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</si>
  <si>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</si>
  <si>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</si>
  <si>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</si>
  <si>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</si>
  <si>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</si>
  <si>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</si>
  <si>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</si>
  <si>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</si>
  <si>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</si>
  <si>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</si>
  <si>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</si>
  <si>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</si>
  <si>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</si>
  <si>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</si>
  <si>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</si>
  <si>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</si>
  <si>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</si>
  <si>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</si>
  <si>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</si>
  <si>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</si>
  <si>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</si>
  <si>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</si>
  <si>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</si>
  <si>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</si>
  <si>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</si>
  <si>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</si>
  <si>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</si>
  <si>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</si>
  <si>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</si>
  <si>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</si>
  <si>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</si>
  <si>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</si>
  <si>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</si>
  <si>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</si>
  <si>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</si>
  <si>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</si>
  <si>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</si>
  <si>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</si>
  <si>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</si>
  <si>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</si>
  <si>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</si>
  <si>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</si>
  <si>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</si>
  <si>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</si>
  <si>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</si>
  <si>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</si>
  <si>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</si>
  <si>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</si>
  <si>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</si>
  <si>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</si>
  <si>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</si>
  <si>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</si>
  <si>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</si>
  <si>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</si>
  <si>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</si>
  <si>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</si>
  <si>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</si>
  <si>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</si>
  <si>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</si>
  <si>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</si>
  <si>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</si>
  <si>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</si>
  <si>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</si>
  <si>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</si>
  <si>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</si>
  <si>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</si>
  <si>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</si>
  <si>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</si>
  <si>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</si>
  <si>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</si>
  <si>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</si>
  <si>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</si>
  <si>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</si>
  <si>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</si>
  <si>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</si>
  <si>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</si>
  <si>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</si>
  <si>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</si>
  <si>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</si>
  <si>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</si>
  <si>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</si>
  <si>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</si>
  <si>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</si>
  <si>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</si>
  <si>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</si>
  <si>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</si>
  <si>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</si>
  <si>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</si>
  <si>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</si>
  <si>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</si>
  <si>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</si>
  <si>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</si>
  <si>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</si>
  <si>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</si>
  <si>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</si>
  <si>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</si>
  <si>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</si>
  <si>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</si>
  <si>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</si>
  <si>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</si>
  <si>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</si>
  <si>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</si>
  <si>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</si>
  <si>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</si>
  <si>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</si>
  <si>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</si>
  <si>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</si>
  <si>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</si>
  <si>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</si>
  <si>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</si>
  <si>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</si>
  <si>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</si>
  <si>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</si>
  <si>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</si>
  <si>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</si>
  <si>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</si>
  <si>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</si>
  <si>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</si>
  <si>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</si>
  <si>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</si>
  <si>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</si>
  <si>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</si>
  <si>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</si>
  <si>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</si>
  <si>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</si>
  <si>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</si>
  <si>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</si>
  <si>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</si>
  <si>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</si>
  <si>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</si>
  <si>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</si>
  <si>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</si>
  <si>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</si>
  <si>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</si>
  <si>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</si>
  <si>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</si>
  <si>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</si>
  <si>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</si>
  <si>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</si>
  <si>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</si>
  <si>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</si>
  <si>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</si>
  <si>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</si>
  <si>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</si>
  <si>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</si>
  <si>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</si>
  <si>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</si>
  <si>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</si>
  <si>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</si>
  <si>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</si>
  <si>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</si>
  <si>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</si>
  <si>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</si>
  <si>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</si>
  <si>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</si>
  <si>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</si>
  <si>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</si>
  <si>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</si>
  <si>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</si>
  <si>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</si>
  <si>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</si>
  <si>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</si>
  <si>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</si>
  <si>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</si>
  <si>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</si>
  <si>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</si>
  <si>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</si>
  <si>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</si>
  <si>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</si>
  <si>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</si>
  <si>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</si>
  <si>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</si>
  <si>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</si>
  <si>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</si>
  <si>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</si>
  <si>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</si>
  <si>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</si>
  <si>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</si>
  <si>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</si>
  <si>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</si>
  <si>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</si>
  <si>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</si>
  <si>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</si>
  <si>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</si>
  <si>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</si>
  <si>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</si>
  <si>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</si>
  <si>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</si>
  <si>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</si>
  <si>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</si>
  <si>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</si>
  <si>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</si>
  <si>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</si>
  <si>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</si>
  <si>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</si>
  <si>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</si>
  <si>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</si>
  <si>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</si>
  <si>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</si>
  <si>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</si>
  <si>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</si>
  <si>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</si>
  <si>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</si>
  <si>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</si>
  <si>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</si>
  <si>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</si>
  <si>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</si>
  <si>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</si>
  <si>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</si>
  <si>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</si>
  <si>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</si>
  <si>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</si>
  <si>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</si>
  <si>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</si>
  <si>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</si>
  <si>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</si>
  <si>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</si>
  <si>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</si>
  <si>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</si>
  <si>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</si>
  <si>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</si>
  <si>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</si>
  <si>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</si>
  <si>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</si>
  <si>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</si>
  <si>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</si>
  <si>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</si>
  <si>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</si>
  <si>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</si>
  <si>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</si>
  <si>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</si>
  <si>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</si>
  <si>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</si>
  <si>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</si>
  <si>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</si>
  <si>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</si>
  <si>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</si>
  <si>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</si>
  <si>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</si>
  <si>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</si>
  <si>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</si>
  <si>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</si>
  <si>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</si>
  <si>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</si>
  <si>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</si>
  <si>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</si>
  <si>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</si>
  <si>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</si>
  <si>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</si>
  <si>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</si>
  <si>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</si>
  <si>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</si>
  <si>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</si>
  <si>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</si>
  <si>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</si>
  <si>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</si>
  <si>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</si>
  <si>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</si>
  <si>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</si>
  <si>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</si>
  <si>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</si>
  <si>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</si>
  <si>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</si>
  <si>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</si>
  <si>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</si>
  <si>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</si>
  <si>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</si>
  <si>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</si>
  <si>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</si>
  <si>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</si>
  <si>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</si>
  <si>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</si>
  <si>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</si>
  <si>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</si>
  <si>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</si>
  <si>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</si>
  <si>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</si>
  <si>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</si>
  <si>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</si>
  <si>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</si>
  <si>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</si>
  <si>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</si>
  <si>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</si>
  <si>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</si>
  <si>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</si>
  <si>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</si>
  <si>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</si>
  <si>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</si>
  <si>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</si>
  <si>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</si>
  <si>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</si>
  <si>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</si>
  <si>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</si>
  <si>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</si>
  <si>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</si>
  <si>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</si>
  <si>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</si>
  <si>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</si>
  <si>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</si>
  <si>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</si>
  <si>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</si>
  <si>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</si>
  <si>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</si>
  <si>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</si>
  <si>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</si>
  <si>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</si>
  <si>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</si>
  <si>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</si>
  <si>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</si>
  <si>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</si>
  <si>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</si>
  <si>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</si>
  <si>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</si>
  <si>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</si>
  <si>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</si>
  <si>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</si>
  <si>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</si>
  <si>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</si>
  <si>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</si>
  <si>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</si>
  <si>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</si>
  <si>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</si>
  <si>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</si>
  <si>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</si>
  <si>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</si>
  <si>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</si>
  <si>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</si>
  <si>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</si>
  <si>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</si>
  <si>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</si>
  <si>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</si>
  <si>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</si>
  <si>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</si>
  <si>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</si>
  <si>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</si>
  <si>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</si>
  <si>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</si>
  <si>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</si>
  <si>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</si>
  <si>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</si>
  <si>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</si>
  <si>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</si>
  <si>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</si>
  <si>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</si>
  <si>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</si>
  <si>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</si>
  <si>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</si>
  <si>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</si>
  <si>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</si>
  <si>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</si>
  <si>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</si>
  <si>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</si>
  <si>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</si>
  <si>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</si>
  <si>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</si>
  <si>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</si>
  <si>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</si>
  <si>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</si>
  <si>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</si>
  <si>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</si>
  <si>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</si>
  <si>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</si>
  <si>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</si>
  <si>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</si>
  <si>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</si>
  <si>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</si>
  <si>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</si>
  <si>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</si>
  <si>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</si>
  <si>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</si>
  <si>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</si>
  <si>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</si>
  <si>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</si>
  <si>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</si>
  <si>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</si>
  <si>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</si>
  <si>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</si>
  <si>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</si>
  <si>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</si>
  <si>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</si>
  <si>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</si>
  <si>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</si>
  <si>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</si>
  <si>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</si>
  <si>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</si>
  <si>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</si>
  <si>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</si>
  <si>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</si>
  <si>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</si>
  <si>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</si>
  <si>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</si>
  <si>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</si>
  <si>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</si>
  <si>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</si>
  <si>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</si>
  <si>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</si>
  <si>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</si>
  <si>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</si>
  <si>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</si>
  <si>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</si>
  <si>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</si>
  <si>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</si>
  <si>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</si>
  <si>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</si>
  <si>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</si>
  <si>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</si>
  <si>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</si>
  <si>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</si>
  <si>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</si>
  <si>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</si>
  <si>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</si>
  <si>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</si>
  <si>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</si>
  <si>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</si>
  <si>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</si>
  <si>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</si>
  <si>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</si>
  <si>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</si>
  <si>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</si>
  <si>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</si>
  <si>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</si>
  <si>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</si>
  <si>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</si>
  <si>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</si>
  <si>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</si>
  <si>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</si>
  <si>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</si>
  <si>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</si>
  <si>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</si>
  <si>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</si>
  <si>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</si>
  <si>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</si>
  <si>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</si>
  <si>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</si>
  <si>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</si>
  <si>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</si>
  <si>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</si>
  <si>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</si>
  <si>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</si>
  <si>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</si>
  <si>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</si>
  <si>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</si>
  <si>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</si>
  <si>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</si>
  <si>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</si>
  <si>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</si>
  <si>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</si>
  <si>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</si>
  <si>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</si>
  <si>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</si>
  <si>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</si>
  <si>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</si>
  <si>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</si>
  <si>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</si>
  <si>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</si>
  <si>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</si>
  <si>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</si>
  <si>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</si>
  <si>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</si>
  <si>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</si>
  <si>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</si>
  <si>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</si>
  <si>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</si>
  <si>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</si>
  <si>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</si>
  <si>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</si>
  <si>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</si>
  <si>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</si>
  <si>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</si>
  <si>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</si>
  <si>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</si>
  <si>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</si>
  <si>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</si>
  <si>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</si>
  <si>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</si>
  <si>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</si>
  <si>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</si>
  <si>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</si>
  <si>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</si>
  <si>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</si>
  <si>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</si>
  <si>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</si>
  <si>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</si>
  <si>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</si>
  <si>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</si>
  <si>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</si>
  <si>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</si>
  <si>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</si>
  <si>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</si>
  <si>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</si>
  <si>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</si>
  <si>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</si>
  <si>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</si>
  <si>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</si>
  <si>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</si>
  <si>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</si>
  <si>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</si>
  <si>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</si>
  <si>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</si>
  <si>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</si>
  <si>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</si>
  <si>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</si>
  <si>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</si>
  <si>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</si>
  <si>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</si>
  <si>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</si>
  <si>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</si>
  <si>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</si>
  <si>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</si>
  <si>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</si>
  <si>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</si>
  <si>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</si>
  <si>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</si>
  <si>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</si>
  <si>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</si>
  <si>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</si>
  <si>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</si>
  <si>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</si>
  <si>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</si>
  <si>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</si>
  <si>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</si>
  <si>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</si>
  <si>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</si>
  <si>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</si>
  <si>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</si>
  <si>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</si>
  <si>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</si>
  <si>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</si>
  <si>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</si>
  <si>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</si>
  <si>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</si>
  <si>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</si>
  <si>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</si>
  <si>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</si>
  <si>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</si>
  <si>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</si>
  <si>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</si>
  <si>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</si>
  <si>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</si>
  <si>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</si>
  <si>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</si>
  <si>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</si>
  <si>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</si>
  <si>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</si>
  <si>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</si>
  <si>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</si>
  <si>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</si>
  <si>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</si>
  <si>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</si>
  <si>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</si>
  <si>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</si>
  <si>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</si>
  <si>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</si>
  <si>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</si>
  <si>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</si>
  <si>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</si>
  <si>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</si>
  <si>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</si>
  <si>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</si>
  <si>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</si>
  <si>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</si>
  <si>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</si>
  <si>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</si>
  <si>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</si>
  <si>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</si>
  <si>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</si>
  <si>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</si>
  <si>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</si>
  <si>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</si>
  <si>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</si>
  <si>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</si>
  <si>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</si>
  <si>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</si>
  <si>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</si>
  <si>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</si>
  <si>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</si>
  <si>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</si>
  <si>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</si>
  <si>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</si>
  <si>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</si>
  <si>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</si>
  <si>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</si>
  <si>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</si>
  <si>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</si>
  <si>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</si>
  <si>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</si>
  <si>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</si>
  <si>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</si>
  <si>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</si>
  <si>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</si>
  <si>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</si>
  <si>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</si>
  <si>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</si>
  <si>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</si>
  <si>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</si>
  <si>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</si>
  <si>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</si>
  <si>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</si>
  <si>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</si>
  <si>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</si>
  <si>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</si>
  <si>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</si>
  <si>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</si>
  <si>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</si>
  <si>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</si>
  <si>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</si>
  <si>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</si>
  <si>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</si>
  <si>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</si>
  <si>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</si>
  <si>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</si>
  <si>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</si>
  <si>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</si>
  <si>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</si>
  <si>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</si>
  <si>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</si>
  <si>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</si>
  <si>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</si>
  <si>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</si>
  <si>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</si>
  <si>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</si>
  <si>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</si>
  <si>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</si>
  <si>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</si>
  <si>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</si>
  <si>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</si>
  <si>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</si>
  <si>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</si>
  <si>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</si>
  <si>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</si>
  <si>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</si>
  <si>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</si>
  <si>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</si>
  <si>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</si>
  <si>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</si>
  <si>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</si>
  <si>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</si>
  <si>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</si>
  <si>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</si>
  <si>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</si>
  <si>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</si>
  <si>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</si>
  <si>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</si>
  <si>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</si>
  <si>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</si>
  <si>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</si>
  <si>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</si>
  <si>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</si>
  <si>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</si>
  <si>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</si>
  <si>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</si>
  <si>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</si>
  <si>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</si>
  <si>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</si>
  <si>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</si>
  <si>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</si>
  <si>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</si>
  <si>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</si>
  <si>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</si>
  <si>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</si>
  <si>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</si>
  <si>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</si>
  <si>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</si>
  <si>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</si>
  <si>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</si>
  <si>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</si>
  <si>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</si>
  <si>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</si>
  <si>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</si>
  <si>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</si>
  <si>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</si>
  <si>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</si>
  <si>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</si>
  <si>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</si>
  <si>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</si>
  <si>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</si>
  <si>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</si>
  <si>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</si>
  <si>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</si>
  <si>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</si>
  <si>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</si>
  <si>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</si>
  <si>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</si>
  <si>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</si>
  <si>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</si>
  <si>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</si>
  <si>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</si>
  <si>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</si>
  <si>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</si>
  <si>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</si>
  <si>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</si>
  <si>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</si>
  <si>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</si>
  <si>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</si>
  <si>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</si>
  <si>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</si>
  <si>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</si>
  <si>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</si>
  <si>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</si>
  <si>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</si>
  <si>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</si>
  <si>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</si>
  <si>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</si>
  <si>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</si>
  <si>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</si>
  <si>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</si>
  <si>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</si>
  <si>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</si>
  <si>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</si>
  <si>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</si>
  <si>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</si>
  <si>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</si>
  <si>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</si>
  <si>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</si>
  <si>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</si>
  <si>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</si>
  <si>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</si>
  <si>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</si>
  <si>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</si>
  <si>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</si>
  <si>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</si>
  <si>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</si>
  <si>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</si>
  <si>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</si>
  <si>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</si>
  <si>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</si>
  <si>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</si>
  <si>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</si>
  <si>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</si>
  <si>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</si>
  <si>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</si>
  <si>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</si>
  <si>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</si>
  <si>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</si>
  <si>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</si>
  <si>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</si>
  <si>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</si>
  <si>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</si>
  <si>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</si>
  <si>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</si>
  <si>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</si>
  <si>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</si>
  <si>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</si>
  <si>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</si>
  <si>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</si>
  <si>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</si>
  <si>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</si>
  <si>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</si>
  <si>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</si>
  <si>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</si>
  <si>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</si>
  <si>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</si>
  <si>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</si>
  <si>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</si>
  <si>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</si>
  <si>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</si>
  <si>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</si>
  <si>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</si>
  <si>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</si>
  <si>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</si>
  <si>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</si>
  <si>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</si>
  <si>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</si>
  <si>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</si>
  <si>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</si>
  <si>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</si>
  <si>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</si>
  <si>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</si>
  <si>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</si>
  <si>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</si>
  <si>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</si>
  <si>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</si>
  <si>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</si>
  <si>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</si>
  <si>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</si>
  <si>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</si>
  <si>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</si>
  <si>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</si>
  <si>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</si>
  <si>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</si>
  <si>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</si>
  <si>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</si>
  <si>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</si>
  <si>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</si>
  <si>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</si>
  <si>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</si>
  <si>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</si>
  <si>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</si>
  <si>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</si>
  <si>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</si>
  <si>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</si>
  <si>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</si>
  <si>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</si>
  <si>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</si>
  <si>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</si>
  <si>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</si>
  <si>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</si>
  <si>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</si>
  <si>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</si>
  <si>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</si>
  <si>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</si>
  <si>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</si>
  <si>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</si>
  <si>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</si>
  <si>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</si>
  <si>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</si>
  <si>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</si>
  <si>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</si>
  <si>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</si>
  <si>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</si>
  <si>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</si>
  <si>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</si>
  <si>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</si>
  <si>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</si>
  <si>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</si>
  <si>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</si>
  <si>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</si>
  <si>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</si>
  <si>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</si>
  <si>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</si>
  <si>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</si>
  <si>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</si>
  <si>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</si>
  <si>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</si>
  <si>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</si>
  <si>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</si>
  <si>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</si>
  <si>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</si>
  <si>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</si>
  <si>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</si>
  <si>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</si>
  <si>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</si>
  <si>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</si>
  <si>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</si>
  <si>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</si>
  <si>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</si>
  <si>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</si>
  <si>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</si>
  <si>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</si>
  <si>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</si>
  <si>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</si>
  <si>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</si>
  <si>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</si>
  <si>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</si>
  <si>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</si>
  <si>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</si>
  <si>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</si>
  <si>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</si>
  <si>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</si>
  <si>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</si>
  <si>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</si>
  <si>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</si>
  <si>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</si>
  <si>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</si>
  <si>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</si>
  <si>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</si>
  <si>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</si>
  <si>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</si>
  <si>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</si>
  <si>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</si>
  <si>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</si>
  <si>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</si>
  <si>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</si>
  <si>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</si>
  <si>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</si>
  <si>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</si>
  <si>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</si>
  <si>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</si>
  <si>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</si>
  <si>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</si>
  <si>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</si>
  <si>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</si>
  <si>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</si>
  <si>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</si>
  <si>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</si>
  <si>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</si>
  <si>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</si>
  <si>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</si>
  <si>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</si>
  <si>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</si>
  <si>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</si>
  <si>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</si>
  <si>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</si>
  <si>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</si>
  <si>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</si>
  <si>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</si>
  <si>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</si>
  <si>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</si>
  <si>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</si>
  <si>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</si>
  <si>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</si>
  <si>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</si>
  <si>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</si>
  <si>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</si>
  <si>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</si>
  <si>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</si>
  <si>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</si>
  <si>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</si>
  <si>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</si>
  <si>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</si>
  <si>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</si>
  <si>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</si>
  <si>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</si>
  <si>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</si>
  <si>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</si>
  <si>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</si>
  <si>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</si>
  <si>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</si>
  <si>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</si>
  <si>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</si>
  <si>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</si>
  <si>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</si>
  <si>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</si>
  <si>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</si>
  <si>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</si>
  <si>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</si>
  <si>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</si>
  <si>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</si>
  <si>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</si>
  <si>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</si>
  <si>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</si>
  <si>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</si>
  <si>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</si>
  <si>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</si>
  <si>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</si>
  <si>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</si>
  <si>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</si>
  <si>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</si>
  <si>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</si>
  <si>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</si>
  <si>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</si>
  <si>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</si>
  <si>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</si>
  <si>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</si>
  <si>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</si>
  <si>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</si>
  <si>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</si>
  <si>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</si>
  <si>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</si>
  <si>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</si>
  <si>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</si>
  <si>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</si>
  <si>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</si>
  <si>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</si>
  <si>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</si>
  <si>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</si>
  <si>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</si>
  <si>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</si>
  <si>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</si>
  <si>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</si>
  <si>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</si>
  <si>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</si>
  <si>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</si>
  <si>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</si>
  <si>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</si>
  <si>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</si>
  <si>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</si>
  <si>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</si>
  <si>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</si>
  <si>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</si>
  <si>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</si>
  <si>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</si>
  <si>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</si>
  <si>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</si>
  <si>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</si>
  <si>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</si>
  <si>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</si>
  <si>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</si>
  <si>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</si>
  <si>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</si>
  <si>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</si>
  <si>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</si>
  <si>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</si>
  <si>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</si>
  <si>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</si>
  <si>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</si>
  <si>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</si>
  <si>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</si>
  <si>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</si>
  <si>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</si>
  <si>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</si>
  <si>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</si>
  <si>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</si>
  <si>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</si>
  <si>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</si>
  <si>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</si>
  <si>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</si>
  <si>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</si>
  <si>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</si>
  <si>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</si>
  <si>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</si>
  <si>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</si>
  <si>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</si>
  <si>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</si>
  <si>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</si>
  <si>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</si>
  <si>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</si>
  <si>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</si>
  <si>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</si>
  <si>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</si>
  <si>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</si>
  <si>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</si>
  <si>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</si>
  <si>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</si>
  <si>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</si>
  <si>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</si>
  <si>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</si>
  <si>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</si>
  <si>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</si>
  <si>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</si>
  <si>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</si>
  <si>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</si>
  <si>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</si>
  <si>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</si>
  <si>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</si>
  <si>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</si>
  <si>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</si>
  <si>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</si>
  <si>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</si>
  <si>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</si>
  <si>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</si>
  <si>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</si>
  <si>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</si>
  <si>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</si>
  <si>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</si>
  <si>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</si>
  <si>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</si>
  <si>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</si>
  <si>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</si>
  <si>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</si>
  <si>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</si>
  <si>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</si>
  <si>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</si>
  <si>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</si>
  <si>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</si>
  <si>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</si>
  <si>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</si>
  <si>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</si>
  <si>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</si>
  <si>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</si>
  <si>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</si>
  <si>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</si>
  <si>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</si>
  <si>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</si>
  <si>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</si>
  <si>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</si>
  <si>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</si>
  <si>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</si>
  <si>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</si>
  <si>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</si>
  <si>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</si>
  <si>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</si>
  <si>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</si>
  <si>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</si>
  <si>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</si>
  <si>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</si>
  <si>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</si>
  <si>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</si>
  <si>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</si>
  <si>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</si>
  <si>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</si>
  <si>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</si>
  <si>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</si>
  <si>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</si>
  <si>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</si>
  <si>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</si>
  <si>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</si>
  <si>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</si>
  <si>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</si>
  <si>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</si>
  <si>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</si>
  <si>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</si>
  <si>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</si>
  <si>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</si>
  <si>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</si>
  <si>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</si>
  <si>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</si>
  <si>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</si>
  <si>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</si>
  <si>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</si>
  <si>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</si>
  <si>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</si>
  <si>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</si>
  <si>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</si>
  <si>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</si>
  <si>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</si>
  <si>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</si>
  <si>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</si>
  <si>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</si>
  <si>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</si>
  <si>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</si>
  <si>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</si>
  <si>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</si>
  <si>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</si>
  <si>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</si>
  <si>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</si>
  <si>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</si>
  <si>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</si>
  <si>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</si>
  <si>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</si>
  <si>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</si>
  <si>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</si>
  <si>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</si>
  <si>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</si>
  <si>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</si>
  <si>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</si>
  <si>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</si>
  <si>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</si>
  <si>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</si>
  <si>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</si>
  <si>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</si>
  <si>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</si>
  <si>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</si>
  <si>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</si>
  <si>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</si>
  <si>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</si>
  <si>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</si>
  <si>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</si>
  <si>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</si>
  <si>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</si>
  <si>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</si>
  <si>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</si>
  <si>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</si>
  <si>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</si>
  <si>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</si>
  <si>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</si>
  <si>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</si>
  <si>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</si>
  <si>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</si>
  <si>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</si>
  <si>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</si>
  <si>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</si>
  <si>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</si>
  <si>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</si>
  <si>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</si>
  <si>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</si>
  <si>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</si>
  <si>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</si>
  <si>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</si>
  <si>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</si>
  <si>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</si>
  <si>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</si>
  <si>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</si>
  <si>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</si>
  <si>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</si>
  <si>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</si>
  <si>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</si>
  <si>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</si>
  <si>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</si>
  <si>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</si>
  <si>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</si>
  <si>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</si>
  <si>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</si>
  <si>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</si>
  <si>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</si>
  <si>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</si>
  <si>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</si>
  <si>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</si>
  <si>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</si>
  <si>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</si>
  <si>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</si>
  <si>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</si>
  <si>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</si>
  <si>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</si>
  <si>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</si>
  <si>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</si>
  <si>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</si>
  <si>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</si>
  <si>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</si>
  <si>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</si>
  <si>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</si>
  <si>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</si>
  <si>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</si>
  <si>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</si>
  <si>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</si>
  <si>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</si>
  <si>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</si>
  <si>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</si>
  <si>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</si>
  <si>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</si>
  <si>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</si>
  <si>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</si>
  <si>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</si>
  <si>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</si>
  <si>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</si>
  <si>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</si>
  <si>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</si>
  <si>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</si>
  <si>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</si>
  <si>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</si>
  <si>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</si>
  <si>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</si>
  <si>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</si>
  <si>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</si>
  <si>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</si>
  <si>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</si>
  <si>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</si>
  <si>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</si>
  <si>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</si>
  <si>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</si>
  <si>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</si>
  <si>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</si>
  <si>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</si>
  <si>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</si>
  <si>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</si>
  <si>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</si>
  <si>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</si>
  <si>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</si>
  <si>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</si>
  <si>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</si>
  <si>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</si>
  <si>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</si>
  <si>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</si>
  <si>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</si>
  <si>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</si>
  <si>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</si>
  <si>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</si>
  <si>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</si>
  <si>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</si>
  <si>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</si>
  <si>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</si>
  <si>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</si>
  <si>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</si>
  <si>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</si>
  <si>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</si>
  <si>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</si>
  <si>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</si>
  <si>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</si>
  <si>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</si>
  <si>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</si>
  <si>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</si>
  <si>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</si>
  <si>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</si>
  <si>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</si>
  <si>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</si>
  <si>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</si>
  <si>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</si>
  <si>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</si>
  <si>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</si>
  <si>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</si>
  <si>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</si>
  <si>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</si>
  <si>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</si>
  <si>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</si>
  <si>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</si>
  <si>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</si>
  <si>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</si>
  <si>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</si>
  <si>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</si>
  <si>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</si>
  <si>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</si>
  <si>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</si>
  <si>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</si>
  <si>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</si>
  <si>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</si>
  <si>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</si>
  <si>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</si>
  <si>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</si>
  <si>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</si>
  <si>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</si>
  <si>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</si>
  <si>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</si>
  <si>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</si>
  <si>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</si>
  <si>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</si>
  <si>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</si>
  <si>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</si>
  <si>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</si>
  <si>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</si>
  <si>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</si>
  <si>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</si>
  <si>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</si>
  <si>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</si>
  <si>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</si>
  <si>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</si>
  <si>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</si>
  <si>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</si>
  <si>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</si>
  <si>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</si>
  <si>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</si>
  <si>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</si>
  <si>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</si>
  <si>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</si>
  <si>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</si>
  <si>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</si>
  <si>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</si>
  <si>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</si>
  <si>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</si>
  <si>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</si>
  <si>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</si>
  <si>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</si>
  <si>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</si>
  <si>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</si>
  <si>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</si>
  <si>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</si>
  <si>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</si>
  <si>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</si>
  <si>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</si>
  <si>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</si>
  <si>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</si>
  <si>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</si>
  <si>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</si>
  <si>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</si>
  <si>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</si>
  <si>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</si>
  <si>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</si>
  <si>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</si>
  <si>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</si>
  <si>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</si>
  <si>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</si>
  <si>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</si>
  <si>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</si>
  <si>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</si>
  <si>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</si>
  <si>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</si>
  <si>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</si>
  <si>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</si>
  <si>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</si>
  <si>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</si>
  <si>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</si>
  <si>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</si>
  <si>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</si>
  <si>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</si>
  <si>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</si>
  <si>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</si>
  <si>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</si>
  <si>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</si>
  <si>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</si>
  <si>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</si>
  <si>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</si>
  <si>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</si>
  <si>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</si>
  <si>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</si>
  <si>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</si>
  <si>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</si>
  <si>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</si>
  <si>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</si>
  <si>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</si>
  <si>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</si>
  <si>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</si>
  <si>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</si>
  <si>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</si>
  <si>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</si>
  <si>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</si>
  <si>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</si>
  <si>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</si>
  <si>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</si>
  <si>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</si>
  <si>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</si>
  <si>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</si>
  <si>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</si>
  <si>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</si>
  <si>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</si>
  <si>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</si>
  <si>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</si>
  <si>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</si>
  <si>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</si>
  <si>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</si>
  <si>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</si>
  <si>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</si>
  <si>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</si>
  <si>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</si>
  <si>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</si>
  <si>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</si>
  <si>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</si>
  <si>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</si>
  <si>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</si>
  <si>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</si>
  <si>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</si>
  <si>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</si>
  <si>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</si>
  <si>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</si>
  <si>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</si>
  <si>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</si>
  <si>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</si>
  <si>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</si>
  <si>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</si>
  <si>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</si>
  <si>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</si>
  <si>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</si>
  <si>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</si>
  <si>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</si>
  <si>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</si>
  <si>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</si>
  <si>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</si>
  <si>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</si>
  <si>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</si>
  <si>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</si>
  <si>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</si>
  <si>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</si>
  <si>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</si>
  <si>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</si>
  <si>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</si>
  <si>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</si>
  <si>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</si>
  <si>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</si>
  <si>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</si>
  <si>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</si>
  <si>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</si>
  <si>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</si>
  <si>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</si>
  <si>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</si>
  <si>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</si>
  <si>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</si>
  <si>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</si>
  <si>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</si>
  <si>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</si>
  <si>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</si>
  <si>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</si>
  <si>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</si>
  <si>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</si>
  <si>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</si>
  <si>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</si>
  <si>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</si>
  <si>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</si>
  <si>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</si>
  <si>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</si>
  <si>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</si>
  <si>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</si>
  <si>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</si>
  <si>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</si>
  <si>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</si>
  <si>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</si>
  <si>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</si>
  <si>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</si>
  <si>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</si>
  <si>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</si>
  <si>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</si>
  <si>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</si>
  <si>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</si>
  <si>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</si>
  <si>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</si>
  <si>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</si>
  <si>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</si>
  <si>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</si>
  <si>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</si>
  <si>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</si>
  <si>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</si>
  <si>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</si>
  <si>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</si>
  <si>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</si>
  <si>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</si>
  <si>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</si>
  <si>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</si>
  <si>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</si>
  <si>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</si>
  <si>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</si>
  <si>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</si>
  <si>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</si>
  <si>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</si>
  <si>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</si>
  <si>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</si>
  <si>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</si>
  <si>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</si>
  <si>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</si>
  <si>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</si>
  <si>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</si>
  <si>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</si>
  <si>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</si>
  <si>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</si>
  <si>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</si>
  <si>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</si>
  <si>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</si>
  <si>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</si>
  <si>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</si>
  <si>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</si>
  <si>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</si>
  <si>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</si>
  <si>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</si>
  <si>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</si>
  <si>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</si>
  <si>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</si>
  <si>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</si>
  <si>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</si>
  <si>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</si>
  <si>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</si>
  <si>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</si>
  <si>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</si>
  <si>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</si>
  <si>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</si>
  <si>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</si>
  <si>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</si>
  <si>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</si>
  <si>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</si>
  <si>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</si>
  <si>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</si>
  <si>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</si>
  <si>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</si>
  <si>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</si>
  <si>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</si>
  <si>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</si>
  <si>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</si>
  <si>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</si>
  <si>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</si>
  <si>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</si>
  <si>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</si>
  <si>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</si>
  <si>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</si>
  <si>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</si>
  <si>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</si>
  <si>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</si>
  <si>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</si>
  <si>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</si>
  <si>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</si>
  <si>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</si>
  <si>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</si>
  <si>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</si>
  <si>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</si>
  <si>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</si>
  <si>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</si>
  <si>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</si>
  <si>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</si>
  <si>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</si>
  <si>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</si>
  <si>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</si>
  <si>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</si>
  <si>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</si>
  <si>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</si>
  <si>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</si>
  <si>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</si>
  <si>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</si>
  <si>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</si>
  <si>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</si>
  <si>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</si>
  <si>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</si>
  <si>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</si>
  <si>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</si>
  <si>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</si>
  <si>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</si>
  <si>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</si>
  <si>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</si>
  <si>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</si>
  <si>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</si>
  <si>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</si>
  <si>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</si>
  <si>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</si>
  <si>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</si>
  <si>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</si>
  <si>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</si>
  <si>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</si>
  <si>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</si>
  <si>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</si>
  <si>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</si>
  <si>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</si>
  <si>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</si>
  <si>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</si>
  <si>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</si>
  <si>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</si>
  <si>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</si>
  <si>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</si>
  <si>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</si>
  <si>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</si>
  <si>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</si>
  <si>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</si>
  <si>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</si>
  <si>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</si>
  <si>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</si>
  <si>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</si>
  <si>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</si>
  <si>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</si>
  <si>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</si>
  <si>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</si>
  <si>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</si>
  <si>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</si>
  <si>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</si>
  <si>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</si>
  <si>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</si>
  <si>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</si>
  <si>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</si>
  <si>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</si>
  <si>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</si>
  <si>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</si>
  <si>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</si>
  <si>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</si>
  <si>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</si>
  <si>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</si>
  <si>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</si>
  <si>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</si>
  <si>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</si>
  <si>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</si>
  <si>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</si>
  <si>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</si>
  <si>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</si>
  <si>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</si>
  <si>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</si>
  <si>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</si>
  <si>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</si>
  <si>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</si>
  <si>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</si>
  <si>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</si>
  <si>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</si>
  <si>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</si>
  <si>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</si>
  <si>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</si>
  <si>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</si>
  <si>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</si>
  <si>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</si>
  <si>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</si>
  <si>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</si>
  <si>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</si>
  <si>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</si>
  <si>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</si>
  <si>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</si>
  <si>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</si>
  <si>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</si>
  <si>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</si>
  <si>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</si>
  <si>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</si>
  <si>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</si>
  <si>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</si>
  <si>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</si>
  <si>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</si>
  <si>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</si>
  <si>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</si>
  <si>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</si>
  <si>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</si>
  <si>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</si>
  <si>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</si>
  <si>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</si>
  <si>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</si>
  <si>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</si>
  <si>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</si>
  <si>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</si>
  <si>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</si>
  <si>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</si>
  <si>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</si>
  <si>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</si>
  <si>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</si>
  <si>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</si>
  <si>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</si>
  <si>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</si>
  <si>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</si>
  <si>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</si>
  <si>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</si>
  <si>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</si>
  <si>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</si>
  <si>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</si>
  <si>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</si>
  <si>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</si>
  <si>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</si>
  <si>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</si>
  <si>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</si>
  <si>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</si>
  <si>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</si>
  <si>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</si>
  <si>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</si>
  <si>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</si>
  <si>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</si>
  <si>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</si>
  <si>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</si>
  <si>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</si>
  <si>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</si>
  <si>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</si>
  <si>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</si>
  <si>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</si>
  <si>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</si>
  <si>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</si>
  <si>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</si>
  <si>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</si>
  <si>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</si>
  <si>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</si>
  <si>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</si>
  <si>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</si>
  <si>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</si>
  <si>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</si>
  <si>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</si>
  <si>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</si>
  <si>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</si>
  <si>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</si>
  <si>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</si>
  <si>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</si>
  <si>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</si>
  <si>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</si>
  <si>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</si>
  <si>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</si>
  <si>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</si>
  <si>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</si>
  <si>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</si>
  <si>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</si>
  <si>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</si>
  <si>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</si>
  <si>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</si>
  <si>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</si>
  <si>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</si>
  <si>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</si>
  <si>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</si>
  <si>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</si>
  <si>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</si>
  <si>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</si>
  <si>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</si>
  <si>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</si>
  <si>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</si>
  <si>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</si>
  <si>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</si>
  <si>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</si>
  <si>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</si>
  <si>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</si>
  <si>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</si>
  <si>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</si>
  <si>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</si>
  <si>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</si>
  <si>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</si>
  <si>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</si>
  <si>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</si>
  <si>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</si>
  <si>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</si>
  <si>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</si>
  <si>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</si>
  <si>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</si>
  <si>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</si>
  <si>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</si>
  <si>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</si>
  <si>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</si>
  <si>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</si>
  <si>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</si>
  <si>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</si>
  <si>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</si>
  <si>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</si>
  <si>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</si>
  <si>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</si>
  <si>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</si>
  <si>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</si>
  <si>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</si>
  <si>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</si>
  <si>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</si>
  <si>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</si>
  <si>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</si>
  <si>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</si>
  <si>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</si>
  <si>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</si>
  <si>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</si>
  <si>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</si>
  <si>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</si>
  <si>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</si>
  <si>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</si>
  <si>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</si>
  <si>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</si>
  <si>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</si>
  <si>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</si>
  <si>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</si>
  <si>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</si>
  <si>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</si>
  <si>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</si>
  <si>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</si>
  <si>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</si>
  <si>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</si>
  <si>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</si>
  <si>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</si>
  <si>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</si>
  <si>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</si>
  <si>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</si>
  <si>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</si>
  <si>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</si>
  <si>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</si>
  <si>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</si>
  <si>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</si>
  <si>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</si>
  <si>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</si>
  <si>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</si>
  <si>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</si>
  <si>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</si>
  <si>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</si>
  <si>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</si>
  <si>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</si>
  <si>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</si>
  <si>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</si>
  <si>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</si>
  <si>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</si>
  <si>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</si>
  <si>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</si>
  <si>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</si>
  <si>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</si>
  <si>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</si>
  <si>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</si>
  <si>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</si>
  <si>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</si>
  <si>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</si>
  <si>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</si>
  <si>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</si>
  <si>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</si>
  <si>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</si>
  <si>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</si>
  <si>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</si>
  <si>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</si>
  <si>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</si>
  <si>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</si>
  <si>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</si>
  <si>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</si>
  <si>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</si>
  <si>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</si>
  <si>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</si>
  <si>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</si>
  <si>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</si>
  <si>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</si>
  <si>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</si>
  <si>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</si>
  <si>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</si>
  <si>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</si>
  <si>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</si>
  <si>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</si>
  <si>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</si>
  <si>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</si>
  <si>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</si>
  <si>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</si>
  <si>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</si>
  <si>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</si>
  <si>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</si>
  <si>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</si>
  <si>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</si>
  <si>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</si>
  <si>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</si>
  <si>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</si>
  <si>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</si>
  <si>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</si>
  <si>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</si>
  <si>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</si>
  <si>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</si>
  <si>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</si>
  <si>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</si>
  <si>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</si>
  <si>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</si>
  <si>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</si>
  <si>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</si>
  <si>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</si>
  <si>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</si>
  <si>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</si>
  <si>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</si>
  <si>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</si>
  <si>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</si>
  <si>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</si>
  <si>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</si>
  <si>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</si>
  <si>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</si>
  <si>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</si>
  <si>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</si>
  <si>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</si>
  <si>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</si>
  <si>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</si>
  <si>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</si>
  <si>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</si>
  <si>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</si>
  <si>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</si>
  <si>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</si>
  <si>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</si>
  <si>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</si>
  <si>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</si>
  <si>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</si>
  <si>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</si>
  <si>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</si>
  <si>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</si>
  <si>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</si>
  <si>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</si>
  <si>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</si>
  <si>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</si>
  <si>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</si>
  <si>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</si>
  <si>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</si>
  <si>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</si>
  <si>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</si>
  <si>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</si>
  <si>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</si>
  <si>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</si>
  <si>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</si>
  <si>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</si>
  <si>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</si>
  <si>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</si>
  <si>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</si>
  <si>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</si>
  <si>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</si>
  <si>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</si>
  <si>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</si>
  <si>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</si>
  <si>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</si>
  <si>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</si>
  <si>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</si>
  <si>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</si>
  <si>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</si>
  <si>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</si>
  <si>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</si>
  <si>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</si>
  <si>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</si>
  <si>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</si>
  <si>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</si>
  <si>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</si>
  <si>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</si>
  <si>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</si>
  <si>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</si>
  <si>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</si>
  <si>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</si>
  <si>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</si>
  <si>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</si>
  <si>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</si>
  <si>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</si>
  <si>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</si>
  <si>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</si>
  <si>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</si>
  <si>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</si>
  <si>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</si>
  <si>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</si>
  <si>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</si>
  <si>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</si>
  <si>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</si>
  <si>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</si>
  <si>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</si>
  <si>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</si>
  <si>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</si>
  <si>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</si>
  <si>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</si>
  <si>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</si>
  <si>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</si>
  <si>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</si>
  <si>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</si>
  <si>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</si>
  <si>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</si>
  <si>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</si>
  <si>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</si>
  <si>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</si>
  <si>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</si>
  <si>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</si>
  <si>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</si>
  <si>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</si>
  <si>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</si>
  <si>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</si>
  <si>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</si>
  <si>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</si>
  <si>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</si>
  <si>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</si>
  <si>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</si>
  <si>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</si>
  <si>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</si>
  <si>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</si>
  <si>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</si>
  <si>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</si>
  <si>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</si>
  <si>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</si>
  <si>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</si>
  <si>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</si>
  <si>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</si>
  <si>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</si>
  <si>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</si>
  <si>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</si>
  <si>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</si>
  <si>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</si>
  <si>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</si>
  <si>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</si>
  <si>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</si>
  <si>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</si>
  <si>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</si>
  <si>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</si>
  <si>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</si>
  <si>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</si>
  <si>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</si>
  <si>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</si>
  <si>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</si>
  <si>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</si>
  <si>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</si>
  <si>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</si>
  <si>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</si>
  <si>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</si>
  <si>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</si>
  <si>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</si>
  <si>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</si>
  <si>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</si>
  <si>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</si>
  <si>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</si>
  <si>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</si>
  <si>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</si>
  <si>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</si>
  <si>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</si>
  <si>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</si>
  <si>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</si>
  <si>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</si>
  <si>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</si>
  <si>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</si>
  <si>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</si>
  <si>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</si>
  <si>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</si>
  <si>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</si>
  <si>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</si>
  <si>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</si>
  <si>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</si>
  <si>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</si>
  <si>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</si>
  <si>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</si>
  <si>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</si>
  <si>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</si>
  <si>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</si>
  <si>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</si>
  <si>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</si>
  <si>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</si>
  <si>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</si>
  <si>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</si>
  <si>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</si>
  <si>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</si>
  <si>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</si>
  <si>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</si>
  <si>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</si>
  <si>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</si>
  <si>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</si>
  <si>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</si>
  <si>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</si>
  <si>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</si>
  <si>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</si>
  <si>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</si>
  <si>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</si>
  <si>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</si>
  <si>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</si>
  <si>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</si>
  <si>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</si>
  <si>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</si>
  <si>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</si>
  <si>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</si>
  <si>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</si>
  <si>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</si>
  <si>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</si>
  <si>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</si>
  <si>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</si>
  <si>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</si>
  <si>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</si>
  <si>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</si>
  <si>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</si>
  <si>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</si>
  <si>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</si>
  <si>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</si>
  <si>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</si>
  <si>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</si>
  <si>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</si>
  <si>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</si>
  <si>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</si>
  <si>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</si>
  <si>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</si>
  <si>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</si>
  <si>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</si>
  <si>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</si>
  <si>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</si>
  <si>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</si>
  <si>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</si>
  <si>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</si>
  <si>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</si>
  <si>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</si>
  <si>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</si>
  <si>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</si>
  <si>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</si>
  <si>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</si>
  <si>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</si>
  <si>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</si>
  <si>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</si>
  <si>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</si>
  <si>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</si>
  <si>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</si>
  <si>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</si>
  <si>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</si>
  <si>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</si>
  <si>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</si>
  <si>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</si>
  <si>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</si>
  <si>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</si>
  <si>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</si>
  <si>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</si>
  <si>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</si>
  <si>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</si>
  <si>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</si>
  <si>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</si>
  <si>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</si>
  <si>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</si>
  <si>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</si>
  <si>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</si>
  <si>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</si>
  <si>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</si>
  <si>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</si>
  <si>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</si>
  <si>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</si>
  <si>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</si>
  <si>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</si>
  <si>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</si>
  <si>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</si>
  <si>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</si>
  <si>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</si>
  <si>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</si>
  <si>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</si>
  <si>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</si>
  <si>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</si>
  <si>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</si>
  <si>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</si>
  <si>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</si>
  <si>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</si>
  <si>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</si>
  <si>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</si>
  <si>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</si>
  <si>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</si>
  <si>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</si>
  <si>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</si>
  <si>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</si>
  <si>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</si>
  <si>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</si>
  <si>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</si>
  <si>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</si>
  <si>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</si>
  <si>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</si>
  <si>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</si>
  <si>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</si>
  <si>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</si>
  <si>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</si>
  <si>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</si>
  <si>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</si>
  <si>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</si>
  <si>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</si>
  <si>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</si>
  <si>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</si>
  <si>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</si>
  <si>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</si>
  <si>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</si>
  <si>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</si>
  <si>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</si>
  <si>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</si>
  <si>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</si>
  <si>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</si>
  <si>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</si>
  <si>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</si>
  <si>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</si>
  <si>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</si>
  <si>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</si>
  <si>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</si>
  <si>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</si>
  <si>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</si>
  <si>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</si>
  <si>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</si>
  <si>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</si>
  <si>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</si>
  <si>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</si>
  <si>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</si>
  <si>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</si>
  <si>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</si>
  <si>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</si>
  <si>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</si>
  <si>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</si>
  <si>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</si>
  <si>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</si>
  <si>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</si>
  <si>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</si>
  <si>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</si>
  <si>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</si>
  <si>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</si>
  <si>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</si>
  <si>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</si>
  <si>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</si>
  <si>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</si>
  <si>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</si>
  <si>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</si>
  <si>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</si>
  <si>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</si>
  <si>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</si>
  <si>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</si>
  <si>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</si>
  <si>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</si>
  <si>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</si>
  <si>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</si>
  <si>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</si>
  <si>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</si>
  <si>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</si>
  <si>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</si>
  <si>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</si>
  <si>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</si>
  <si>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</si>
  <si>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</si>
  <si>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</si>
  <si>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</si>
  <si>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</si>
  <si>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</si>
  <si>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</si>
  <si>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</si>
  <si>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</si>
  <si>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</si>
  <si>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</si>
  <si>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</si>
  <si>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</si>
  <si>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</si>
  <si>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</si>
  <si>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</si>
  <si>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</si>
  <si>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</si>
  <si>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</si>
  <si>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</si>
  <si>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</si>
  <si>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</si>
  <si>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</si>
  <si>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</si>
  <si>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</si>
  <si>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</si>
  <si>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</si>
  <si>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</si>
  <si>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</si>
  <si>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</si>
  <si>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</si>
  <si>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</si>
  <si>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</si>
  <si>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</si>
  <si>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</si>
  <si>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</si>
  <si>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</si>
  <si>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</si>
  <si>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</si>
  <si>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</si>
  <si>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</si>
  <si>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</si>
  <si>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</si>
  <si>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</si>
  <si>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</si>
  <si>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</si>
  <si>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</si>
  <si>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</si>
  <si>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</si>
  <si>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</si>
  <si>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</si>
  <si>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</si>
  <si>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</si>
  <si>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</si>
  <si>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</si>
  <si>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</si>
  <si>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</si>
  <si>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</si>
  <si>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</si>
  <si>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</si>
  <si>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</si>
  <si>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</si>
  <si>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</si>
  <si>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</si>
  <si>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</si>
  <si>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</si>
  <si>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</si>
  <si>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</si>
  <si>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</si>
  <si>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</si>
  <si>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</si>
  <si>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</si>
  <si>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</si>
  <si>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</si>
  <si>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</si>
  <si>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</si>
  <si>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</si>
  <si>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</si>
  <si>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</si>
  <si>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</si>
  <si>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</si>
  <si>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</si>
  <si>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</si>
  <si>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</si>
  <si>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</si>
  <si>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</si>
  <si>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</si>
  <si>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</si>
  <si>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</si>
  <si>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</si>
  <si>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</si>
  <si>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</si>
  <si>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</si>
  <si>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</si>
  <si>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</si>
  <si>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</si>
  <si>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</si>
  <si>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</si>
  <si>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</si>
  <si>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</si>
  <si>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</si>
  <si>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</si>
  <si>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</si>
  <si>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</si>
  <si>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</si>
  <si>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</si>
  <si>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</si>
  <si>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</si>
  <si>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</si>
  <si>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</si>
  <si>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</si>
  <si>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</si>
  <si>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</si>
  <si>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</si>
  <si>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</si>
  <si>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</si>
  <si>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</si>
  <si>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</si>
  <si>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</si>
  <si>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</si>
  <si>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</si>
  <si>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</si>
  <si>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</si>
  <si>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</si>
  <si>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</si>
  <si>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</si>
  <si>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</si>
  <si>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</si>
  <si>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</si>
  <si>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</si>
  <si>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</si>
  <si>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</si>
  <si>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</si>
  <si>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</si>
  <si>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</si>
  <si>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</si>
  <si>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</si>
  <si>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</si>
  <si>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</si>
  <si>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</si>
  <si>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</si>
  <si>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</si>
  <si>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</si>
  <si>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</si>
  <si>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</si>
  <si>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</si>
  <si>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</si>
  <si>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</si>
  <si>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</si>
  <si>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</si>
  <si>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</si>
  <si>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</si>
  <si>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</si>
  <si>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</si>
  <si>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</si>
  <si>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</si>
  <si>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</si>
  <si>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</si>
  <si>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</si>
  <si>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</si>
  <si>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</si>
  <si>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</si>
  <si>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</si>
  <si>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</si>
  <si>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</si>
  <si>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</si>
  <si>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</si>
  <si>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</si>
  <si>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</si>
  <si>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</si>
  <si>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</si>
  <si>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</si>
  <si>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</si>
  <si>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</si>
  <si>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</si>
  <si>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</si>
  <si>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</si>
  <si>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</si>
  <si>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</si>
  <si>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</si>
  <si>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</si>
  <si>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</si>
  <si>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</si>
  <si>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</si>
  <si>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</si>
  <si>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</si>
  <si>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</si>
  <si>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</si>
  <si>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</si>
  <si>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</si>
  <si>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</si>
  <si>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</si>
  <si>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</si>
  <si>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</si>
  <si>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</si>
  <si>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</si>
  <si>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</si>
  <si>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</si>
  <si>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</si>
  <si>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</si>
  <si>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</si>
  <si>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</si>
  <si>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</si>
  <si>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</si>
  <si>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</si>
  <si>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</si>
  <si>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</si>
  <si>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</si>
  <si>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</si>
  <si>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</si>
  <si>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</si>
  <si>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</si>
  <si>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</si>
  <si>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</si>
  <si>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</si>
  <si>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</si>
  <si>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</si>
  <si>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</si>
  <si>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</si>
  <si>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</si>
  <si>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</si>
  <si>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</si>
  <si>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</si>
  <si>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</si>
  <si>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</si>
  <si>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</si>
  <si>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</si>
  <si>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</si>
  <si>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</si>
  <si>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</si>
  <si>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</si>
  <si>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</si>
  <si>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</si>
  <si>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</si>
  <si>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</si>
  <si>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</si>
  <si>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</si>
  <si>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</si>
  <si>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</si>
  <si>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</si>
  <si>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</si>
  <si>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</si>
  <si>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</si>
  <si>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</si>
  <si>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</si>
  <si>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</si>
  <si>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</si>
  <si>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</si>
  <si>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</si>
  <si>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</si>
  <si>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</si>
  <si>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</si>
  <si>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</si>
  <si>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</si>
  <si>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</si>
  <si>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</si>
  <si>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</si>
  <si>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</si>
  <si>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</si>
  <si>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</si>
  <si>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</si>
  <si>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</si>
  <si>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</si>
  <si>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</si>
  <si>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</si>
  <si>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</si>
  <si>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</si>
  <si>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</si>
  <si>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</si>
  <si>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</si>
  <si>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</si>
  <si>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</si>
  <si>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</si>
  <si>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</si>
  <si>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</si>
  <si>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</si>
  <si>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</si>
  <si>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</si>
  <si>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</si>
  <si>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</si>
  <si>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</si>
  <si>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</si>
  <si>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</si>
  <si>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</si>
  <si>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</si>
  <si>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</si>
  <si>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</si>
  <si>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</si>
  <si>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</si>
  <si>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</si>
  <si>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</si>
  <si>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</si>
  <si>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</si>
  <si>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</si>
  <si>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</si>
  <si>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</si>
  <si>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</si>
  <si>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</si>
  <si>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</si>
  <si>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</si>
  <si>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</si>
  <si>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</si>
  <si>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</si>
  <si>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</si>
  <si>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</si>
  <si>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</si>
  <si>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</si>
  <si>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</si>
  <si>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</si>
  <si>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</si>
  <si>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</si>
  <si>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</si>
  <si>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</si>
  <si>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</si>
  <si>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</si>
  <si>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</si>
  <si>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</si>
  <si>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</si>
  <si>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</si>
  <si>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</si>
  <si>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</si>
  <si>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</si>
  <si>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</si>
  <si>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</si>
  <si>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</si>
  <si>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</si>
  <si>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</si>
  <si>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</si>
  <si>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</si>
  <si>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</si>
  <si>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</si>
  <si>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</si>
  <si>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</si>
  <si>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</si>
  <si>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</si>
  <si>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</si>
  <si>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</si>
  <si>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</si>
  <si>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</si>
  <si>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</si>
  <si>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</si>
  <si>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</si>
  <si>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</si>
  <si>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</si>
  <si>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</si>
  <si>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</si>
  <si>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</si>
  <si>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</si>
  <si>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</si>
  <si>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</si>
  <si>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</si>
  <si>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</si>
  <si>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</si>
  <si>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</si>
  <si>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</si>
  <si>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</si>
  <si>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</si>
  <si>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</si>
  <si>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</si>
  <si>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</si>
  <si>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</si>
  <si>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</si>
  <si>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</si>
  <si>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</si>
  <si>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</si>
  <si>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</si>
  <si>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</si>
  <si>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</si>
  <si>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</si>
  <si>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</si>
  <si>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</si>
  <si>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</si>
  <si>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</si>
  <si>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</si>
  <si>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</si>
  <si>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</si>
  <si>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</si>
  <si>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</si>
  <si>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</si>
  <si>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</si>
  <si>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</si>
  <si>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</si>
  <si>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</si>
  <si>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</si>
  <si>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</si>
  <si>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</si>
  <si>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</si>
  <si>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</si>
  <si>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</si>
  <si>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</si>
  <si>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</si>
  <si>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</si>
  <si>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</si>
  <si>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</si>
  <si>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</si>
  <si>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</si>
  <si>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</si>
  <si>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</si>
  <si>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</si>
  <si>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</si>
  <si>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</si>
  <si>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</si>
  <si>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</si>
  <si>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</si>
  <si>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</si>
  <si>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</si>
  <si>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</si>
  <si>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</si>
  <si>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</si>
  <si>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</si>
  <si>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</si>
  <si>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</si>
  <si>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</si>
  <si>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</si>
  <si>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</si>
  <si>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</si>
  <si>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</si>
  <si>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</si>
  <si>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</si>
  <si>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</si>
  <si>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</si>
  <si>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</si>
  <si>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</si>
  <si>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</si>
  <si>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</si>
  <si>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</si>
  <si>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</si>
  <si>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</si>
  <si>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</si>
  <si>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</si>
  <si>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</si>
  <si>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</si>
  <si>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</si>
  <si>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</si>
  <si>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</si>
  <si>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</si>
  <si>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</si>
  <si>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</si>
  <si>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</si>
  <si>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</si>
  <si>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</si>
  <si>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</si>
  <si>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</si>
  <si>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</si>
  <si>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</si>
  <si>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</si>
  <si>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</si>
  <si>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</si>
  <si>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</si>
  <si>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</si>
  <si>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</si>
  <si>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</si>
  <si>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</si>
  <si>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</si>
  <si>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</si>
  <si>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</si>
  <si>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</si>
  <si>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</si>
  <si>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</si>
  <si>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</si>
  <si>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</si>
  <si>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</si>
  <si>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</si>
  <si>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</si>
  <si>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</si>
  <si>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</si>
  <si>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</si>
  <si>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</si>
  <si>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</si>
  <si>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</si>
  <si>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</si>
  <si>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</si>
  <si>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</si>
  <si>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</si>
  <si>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</si>
  <si>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</si>
  <si>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</si>
  <si>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</si>
  <si>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</si>
  <si>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</si>
  <si>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</si>
  <si>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</si>
  <si>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</si>
  <si>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</si>
  <si>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</si>
  <si>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</si>
  <si>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</si>
  <si>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</si>
  <si>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</si>
  <si>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</si>
  <si>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</si>
  <si>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</si>
  <si>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</si>
  <si>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</si>
  <si>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</si>
  <si>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</si>
  <si>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</si>
  <si>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</si>
  <si>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</si>
  <si>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</si>
  <si>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</si>
  <si>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</si>
  <si>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</si>
  <si>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</si>
  <si>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</si>
  <si>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</si>
  <si>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</si>
  <si>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</si>
  <si>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</si>
  <si>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</si>
  <si>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</si>
  <si>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</si>
  <si>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</si>
  <si>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</si>
  <si>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</si>
  <si>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</si>
  <si>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</si>
  <si>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</si>
  <si>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</si>
  <si>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</si>
  <si>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</si>
  <si>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</si>
  <si>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</si>
  <si>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</si>
  <si>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</si>
  <si>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</si>
  <si>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</si>
  <si>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</si>
  <si>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</si>
  <si>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</si>
  <si>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</si>
  <si>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</si>
  <si>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</si>
  <si>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</si>
  <si>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</si>
  <si>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</si>
  <si>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</si>
  <si>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</si>
  <si>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</si>
  <si>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</si>
  <si>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</si>
  <si>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</si>
  <si>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</si>
  <si>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</si>
  <si>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</si>
  <si>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</si>
  <si>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</si>
  <si>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</si>
  <si>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</si>
  <si>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</si>
  <si>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</si>
  <si>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</si>
  <si>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</si>
  <si>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</si>
  <si>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</si>
  <si>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</si>
  <si>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</si>
  <si>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</si>
  <si>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</si>
  <si>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</si>
  <si>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</si>
  <si>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</si>
  <si>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</si>
  <si>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</si>
  <si>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</si>
  <si>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</si>
  <si>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</si>
  <si>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</si>
  <si>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</si>
  <si>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</si>
  <si>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</si>
  <si>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</si>
  <si>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</si>
  <si>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</si>
  <si>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</si>
  <si>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</si>
  <si>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</si>
  <si>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</si>
  <si>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</si>
  <si>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</si>
  <si>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</si>
  <si>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</si>
  <si>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</si>
  <si>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</si>
  <si>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</si>
  <si>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</si>
  <si>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</si>
  <si>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</si>
  <si>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</si>
  <si>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</si>
  <si>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</si>
  <si>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</si>
  <si>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</si>
  <si>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</si>
  <si>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</si>
  <si>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</si>
  <si>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</si>
  <si>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</si>
  <si>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</si>
  <si>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</si>
  <si>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</si>
  <si>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</si>
  <si>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</si>
  <si>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</si>
  <si>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</si>
  <si>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</si>
  <si>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</si>
  <si>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</si>
  <si>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</si>
  <si>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</si>
  <si>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</si>
  <si>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</si>
  <si>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</si>
  <si>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</si>
  <si>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</si>
  <si>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</si>
  <si>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</si>
  <si>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</si>
  <si>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</si>
  <si>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</si>
  <si>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</si>
  <si>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</si>
  <si>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</si>
  <si>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</si>
  <si>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</si>
  <si>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</si>
  <si>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</si>
  <si>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</si>
  <si>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</si>
  <si>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</si>
  <si>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</si>
  <si>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</si>
  <si>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</si>
  <si>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</si>
  <si>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</si>
  <si>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</si>
  <si>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</si>
  <si>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</si>
  <si>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</si>
  <si>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</si>
  <si>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</si>
  <si>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</si>
  <si>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</si>
  <si>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</si>
  <si>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</si>
  <si>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</si>
  <si>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</si>
  <si>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</si>
  <si>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</si>
  <si>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</si>
  <si>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</si>
  <si>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</si>
  <si>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</si>
  <si>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</si>
  <si>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</si>
  <si>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</si>
  <si>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</si>
  <si>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</si>
  <si>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</si>
  <si>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</si>
  <si>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</si>
  <si>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</si>
  <si>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</si>
  <si>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</si>
  <si>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</si>
  <si>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</si>
  <si>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</si>
  <si>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</si>
  <si>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</si>
  <si>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</si>
  <si>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</si>
  <si>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</si>
  <si>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</si>
  <si>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</si>
  <si>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</si>
  <si>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</si>
  <si>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</si>
  <si>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</si>
  <si>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</si>
  <si>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</si>
  <si>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</si>
  <si>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</si>
  <si>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</si>
  <si>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</si>
  <si>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</si>
  <si>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</si>
  <si>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</si>
  <si>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</si>
  <si>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</si>
  <si>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</si>
  <si>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</si>
  <si>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</si>
  <si>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</si>
  <si>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</si>
  <si>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</si>
  <si>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</si>
  <si>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</si>
  <si>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</si>
  <si>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</si>
  <si>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</si>
  <si>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</si>
  <si>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</si>
  <si>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</si>
  <si>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</si>
  <si>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</si>
  <si>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</si>
  <si>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</si>
  <si>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</si>
  <si>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</si>
  <si>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</si>
  <si>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</si>
  <si>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</si>
  <si>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</si>
  <si>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</si>
  <si>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</si>
  <si>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</si>
  <si>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</si>
  <si>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</si>
  <si>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</si>
  <si>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</si>
  <si>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</si>
  <si>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</si>
  <si>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</si>
  <si>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</si>
  <si>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</si>
  <si>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</si>
  <si>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</si>
  <si>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</si>
  <si>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</si>
  <si>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</si>
  <si>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</si>
  <si>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</si>
  <si>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</si>
  <si>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</si>
  <si>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</si>
  <si>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</si>
  <si>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</si>
  <si>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</si>
  <si>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</si>
  <si>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</si>
  <si>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</si>
  <si>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</si>
  <si>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</si>
  <si>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</si>
  <si>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</si>
  <si>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</si>
  <si>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</si>
  <si>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</si>
  <si>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</si>
  <si>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</si>
  <si>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</si>
  <si>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</si>
  <si>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</si>
  <si>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</si>
  <si>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</si>
  <si>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</si>
  <si>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</si>
  <si>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</si>
  <si>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</si>
  <si>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</si>
  <si>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</si>
  <si>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</si>
  <si>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</si>
  <si>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</si>
  <si>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</si>
  <si>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</si>
  <si>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</si>
  <si>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</si>
  <si>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</si>
  <si>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</si>
  <si>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</si>
  <si>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</si>
  <si>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</si>
  <si>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</si>
  <si>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</si>
  <si>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</si>
  <si>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</si>
  <si>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</si>
  <si>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</si>
  <si>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</si>
  <si>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</si>
  <si>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</si>
  <si>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</si>
  <si>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</si>
  <si>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</si>
  <si>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</si>
  <si>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</si>
  <si>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</si>
  <si>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</si>
  <si>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</si>
  <si>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</si>
  <si>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</si>
  <si>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</si>
  <si>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</si>
  <si>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</si>
  <si>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</si>
  <si>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</si>
  <si>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</si>
  <si>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</si>
  <si>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</si>
  <si>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</si>
  <si>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</si>
  <si>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</si>
  <si>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</si>
  <si>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</si>
  <si>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</si>
  <si>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</si>
  <si>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</si>
  <si>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</si>
  <si>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</si>
  <si>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</si>
  <si>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</si>
  <si>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</si>
  <si>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</si>
  <si>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</si>
  <si>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</si>
  <si>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</si>
  <si>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</si>
  <si>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</si>
  <si>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</si>
  <si>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</si>
  <si>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</si>
  <si>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</si>
  <si>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</si>
  <si>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</si>
  <si>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</si>
  <si>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</si>
  <si>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</si>
  <si>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</si>
  <si>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</si>
  <si>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</si>
  <si>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</si>
  <si>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</si>
  <si>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</si>
  <si>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</si>
  <si>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</si>
  <si>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</si>
  <si>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</si>
  <si>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</si>
  <si>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</si>
  <si>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</si>
  <si>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</si>
  <si>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</si>
  <si>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</si>
  <si>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</si>
  <si>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</si>
  <si>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</si>
  <si>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</si>
  <si>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</si>
  <si>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</si>
  <si>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</si>
  <si>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</si>
  <si>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</si>
  <si>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</si>
  <si>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</si>
  <si>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</si>
  <si>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</si>
  <si>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</si>
  <si>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</si>
  <si>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</si>
  <si>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</si>
  <si>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</si>
  <si>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</si>
  <si>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</si>
  <si>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</si>
  <si>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</si>
  <si>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</si>
  <si>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</si>
  <si>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</si>
  <si>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</si>
  <si>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</si>
  <si>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</si>
  <si>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</si>
  <si>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</si>
  <si>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</si>
  <si>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</si>
  <si>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</si>
  <si>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</si>
  <si>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</si>
  <si>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</si>
  <si>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</si>
  <si>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</si>
  <si>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</si>
  <si>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</si>
  <si>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</si>
  <si>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</si>
  <si>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</si>
  <si>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</si>
  <si>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</si>
  <si>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</si>
  <si>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</si>
  <si>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</si>
  <si>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</si>
  <si>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</si>
  <si>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</si>
  <si>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</si>
  <si>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</si>
  <si>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</si>
  <si>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</si>
  <si>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</si>
  <si>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</si>
  <si>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</si>
  <si>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</si>
  <si>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</si>
  <si>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</si>
  <si>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</si>
  <si>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</si>
  <si>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</si>
  <si>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</si>
  <si>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</si>
  <si>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</si>
  <si>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</si>
  <si>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</si>
  <si>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</si>
  <si>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</si>
  <si>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</si>
  <si>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</si>
  <si>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</si>
  <si>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</si>
  <si>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</si>
  <si>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</si>
  <si>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</si>
  <si>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</si>
  <si>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</si>
  <si>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</si>
  <si>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</si>
  <si>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</si>
  <si>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</si>
  <si>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</si>
  <si>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</si>
  <si>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</si>
  <si>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</si>
  <si>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</si>
  <si>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</si>
  <si>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</si>
  <si>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</si>
  <si>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</si>
  <si>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</si>
  <si>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</si>
  <si>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</si>
  <si>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</si>
  <si>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</si>
  <si>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</si>
  <si>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</si>
  <si>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</si>
  <si>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</si>
  <si>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</si>
  <si>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</si>
  <si>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</si>
  <si>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</si>
  <si>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</si>
  <si>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</si>
  <si>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</si>
  <si>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</si>
  <si>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</si>
  <si>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</si>
  <si>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</si>
  <si>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</si>
  <si>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</si>
  <si>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</si>
  <si>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</si>
  <si>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</si>
  <si>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</si>
  <si>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</si>
  <si>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</si>
  <si>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</si>
  <si>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</si>
  <si>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</si>
  <si>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</si>
  <si>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</si>
  <si>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</si>
  <si>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</si>
  <si>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</si>
  <si>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</si>
  <si>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</si>
  <si>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</si>
  <si>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</si>
  <si>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</si>
  <si>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</si>
  <si>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</si>
  <si>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</si>
  <si>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</si>
  <si>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</si>
  <si>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</si>
  <si>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</si>
  <si>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</si>
  <si>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</si>
  <si>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</si>
  <si>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</si>
  <si>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</si>
  <si>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</si>
  <si>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</si>
  <si>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</si>
  <si>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</si>
  <si>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</si>
  <si>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</si>
  <si>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</si>
  <si>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</si>
  <si>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</si>
  <si>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</si>
  <si>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</si>
  <si>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</si>
  <si>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</si>
  <si>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</si>
  <si>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</si>
  <si>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</si>
  <si>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</si>
  <si>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</si>
  <si>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</si>
  <si>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</si>
  <si>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</si>
  <si>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</si>
  <si>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</si>
  <si>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</si>
  <si>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</si>
  <si>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</si>
  <si>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</si>
  <si>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</si>
  <si>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</si>
  <si>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</si>
  <si>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</si>
  <si>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</si>
  <si>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</si>
  <si>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</si>
  <si>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</si>
  <si>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</si>
  <si>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</si>
  <si>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</si>
  <si>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</si>
  <si>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</si>
  <si>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</si>
  <si>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</si>
  <si>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</si>
  <si>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</si>
  <si>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</si>
  <si>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</si>
  <si>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</si>
  <si>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</si>
  <si>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</si>
  <si>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</si>
  <si>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</si>
  <si>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</si>
  <si>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</si>
  <si>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</si>
  <si>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</si>
  <si>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</si>
  <si>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</si>
  <si>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</si>
  <si>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</si>
  <si>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</si>
  <si>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</si>
  <si>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</si>
  <si>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</si>
  <si>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</si>
  <si>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</si>
  <si>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</si>
  <si>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</si>
  <si>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</si>
  <si>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</si>
  <si>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</si>
  <si>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</si>
  <si>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</si>
  <si>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</si>
  <si>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</si>
  <si>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</si>
  <si>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</si>
  <si>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</si>
  <si>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</si>
  <si>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</si>
  <si>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</si>
  <si>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</si>
  <si>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</si>
  <si>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</si>
  <si>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</si>
  <si>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</si>
  <si>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</si>
  <si>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</si>
  <si>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</si>
  <si>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</si>
  <si>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</si>
  <si>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</si>
  <si>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</si>
  <si>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</si>
  <si>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</si>
  <si>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</si>
  <si>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</si>
  <si>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</si>
  <si>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</si>
  <si>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</si>
  <si>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</si>
  <si>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</si>
  <si>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</si>
  <si>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</si>
  <si>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</si>
  <si>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</si>
  <si>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</si>
  <si>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</si>
  <si>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</si>
  <si>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</si>
  <si>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</si>
  <si>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</si>
  <si>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</si>
  <si>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</si>
  <si>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</si>
  <si>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</si>
  <si>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</si>
  <si>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</si>
  <si>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</si>
  <si>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</si>
  <si>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</si>
  <si>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</si>
  <si>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</si>
  <si>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</si>
  <si>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</si>
  <si>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</si>
  <si>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</si>
  <si>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</si>
  <si>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</si>
  <si>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</si>
  <si>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</si>
  <si>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</si>
  <si>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</si>
  <si>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</si>
  <si>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</si>
  <si>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</si>
  <si>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</si>
  <si>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</si>
  <si>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</si>
  <si>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</si>
  <si>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</si>
  <si>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</si>
  <si>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</si>
  <si>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</si>
  <si>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</si>
  <si>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</si>
  <si>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</si>
  <si>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</si>
  <si>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</si>
  <si>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</si>
  <si>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</si>
  <si>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</si>
  <si>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</si>
  <si>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</si>
  <si>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</si>
  <si>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</si>
  <si>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</si>
  <si>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</si>
  <si>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</si>
  <si>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</si>
  <si>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</si>
  <si>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</si>
  <si>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</si>
  <si>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</si>
  <si>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</si>
  <si>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</si>
  <si>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</si>
  <si>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</si>
  <si>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</si>
  <si>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</si>
  <si>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</si>
  <si>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</si>
  <si>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</si>
  <si>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</si>
  <si>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</si>
  <si>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</si>
  <si>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</si>
  <si>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</si>
  <si>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</si>
  <si>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</si>
  <si>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</si>
  <si>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</si>
  <si>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</si>
  <si>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</si>
  <si>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</si>
  <si>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</si>
  <si>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</si>
  <si>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</si>
  <si>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</si>
  <si>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</si>
  <si>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</si>
  <si>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</si>
  <si>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</si>
  <si>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</si>
  <si>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</si>
  <si>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</si>
  <si>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</si>
  <si>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</si>
  <si>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</si>
  <si>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</si>
  <si>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</si>
  <si>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</si>
  <si>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</si>
  <si>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</si>
  <si>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</si>
  <si>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</si>
  <si>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</si>
  <si>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</si>
  <si>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</si>
  <si>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</si>
  <si>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</si>
  <si>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</si>
  <si>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</si>
  <si>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</si>
  <si>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</si>
  <si>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</si>
  <si>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</si>
  <si>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</si>
  <si>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</si>
  <si>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</si>
  <si>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</si>
  <si>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</si>
  <si>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</si>
  <si>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</si>
  <si>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</si>
  <si>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</si>
  <si>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</si>
  <si>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</si>
  <si>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</si>
  <si>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</si>
  <si>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</si>
  <si>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</si>
  <si>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</si>
  <si>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</si>
  <si>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</si>
  <si>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</si>
  <si>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</si>
  <si>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</si>
  <si>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</si>
  <si>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</si>
  <si>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</si>
  <si>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</si>
  <si>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</si>
  <si>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</si>
  <si>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</si>
  <si>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</si>
  <si>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</si>
  <si>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</si>
  <si>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</si>
  <si>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</si>
  <si>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</si>
  <si>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</si>
  <si>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</si>
  <si>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</si>
  <si>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</si>
  <si>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</si>
  <si>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</si>
  <si>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</si>
  <si>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</si>
  <si>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</si>
  <si>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</si>
  <si>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</si>
  <si>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</si>
  <si>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</si>
  <si>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</si>
  <si>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</si>
  <si>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</si>
  <si>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</si>
  <si>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</si>
  <si>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</si>
  <si>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</si>
  <si>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</si>
  <si>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</si>
  <si>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</si>
  <si>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</si>
  <si>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</si>
  <si>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</si>
  <si>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</si>
  <si>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</si>
  <si>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</si>
  <si>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</si>
  <si>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</si>
  <si>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</si>
  <si>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</si>
  <si>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</si>
  <si>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</si>
  <si>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</si>
  <si>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</si>
  <si>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</si>
  <si>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</si>
  <si>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</si>
  <si>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</si>
  <si>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</si>
  <si>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</si>
  <si>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</si>
  <si>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</si>
  <si>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</si>
  <si>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</si>
  <si>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</si>
  <si>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</si>
  <si>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</si>
  <si>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</si>
  <si>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</si>
  <si>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</si>
  <si>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</si>
  <si>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</si>
  <si>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</si>
  <si>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</si>
  <si>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</si>
  <si>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</si>
  <si>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</si>
  <si>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</si>
  <si>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</si>
  <si>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</si>
  <si>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</si>
  <si>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</si>
  <si>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</si>
  <si>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</si>
  <si>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</si>
  <si>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</si>
  <si>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</si>
  <si>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</si>
  <si>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</si>
  <si>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</si>
  <si>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</si>
  <si>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</si>
  <si>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</si>
  <si>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</si>
  <si>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</si>
  <si>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</si>
  <si>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</si>
  <si>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</si>
  <si>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</si>
  <si>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</si>
  <si>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</si>
  <si>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</si>
  <si>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</si>
  <si>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</si>
  <si>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</si>
  <si>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</si>
  <si>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</si>
  <si>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</si>
  <si>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</si>
  <si>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</si>
  <si>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</si>
  <si>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</si>
  <si>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</si>
  <si>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</si>
  <si>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</si>
  <si>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</si>
  <si>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</si>
  <si>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</si>
  <si>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</si>
  <si>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</si>
  <si>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</si>
  <si>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</si>
  <si>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</si>
  <si>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</si>
  <si>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</si>
  <si>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</si>
  <si>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</si>
  <si>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</si>
  <si>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</si>
  <si>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</si>
  <si>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</si>
  <si>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</si>
  <si>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</si>
  <si>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</si>
  <si>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</si>
  <si>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</si>
  <si>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</si>
  <si>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</si>
  <si>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</si>
  <si>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</si>
  <si>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</si>
  <si>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</si>
  <si>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</si>
  <si>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</si>
  <si>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</si>
  <si>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</si>
  <si>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</si>
  <si>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</si>
  <si>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</si>
  <si>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</si>
  <si>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</si>
  <si>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</si>
  <si>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</si>
  <si>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</si>
  <si>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</si>
  <si>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</si>
  <si>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</si>
  <si>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</si>
  <si>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</si>
  <si>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</si>
  <si>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</si>
  <si>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</si>
  <si>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</si>
  <si>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</si>
  <si>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</si>
  <si>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</si>
  <si>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</si>
  <si>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</si>
  <si>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</si>
  <si>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</si>
  <si>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</si>
  <si>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</si>
  <si>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</si>
  <si>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</si>
  <si>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</si>
  <si>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</si>
  <si>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</si>
  <si>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</si>
  <si>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</si>
  <si>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</si>
  <si>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</si>
  <si>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</si>
  <si>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</si>
  <si>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</si>
  <si>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</si>
  <si>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</si>
  <si>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</si>
  <si>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</si>
  <si>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</si>
  <si>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</si>
  <si>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</si>
  <si>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</si>
  <si>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</si>
  <si>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</si>
  <si>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</si>
  <si>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</si>
  <si>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</si>
  <si>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</si>
  <si>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</si>
  <si>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</si>
  <si>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</si>
  <si>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</si>
  <si>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</si>
  <si>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</si>
  <si>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</si>
  <si>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</si>
  <si>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</si>
  <si>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</si>
  <si>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</si>
  <si>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</si>
  <si>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</si>
  <si>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</si>
  <si>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</si>
  <si>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</si>
  <si>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</si>
  <si>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</si>
  <si>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</si>
  <si>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</si>
  <si>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</si>
  <si>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</si>
  <si>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</si>
  <si>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</si>
  <si>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</si>
  <si>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</si>
  <si>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</si>
  <si>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</si>
  <si>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</si>
  <si>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</si>
  <si>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</si>
  <si>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</si>
  <si>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</si>
  <si>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</si>
  <si>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</si>
  <si>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</si>
  <si>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</si>
  <si>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</si>
  <si>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</si>
  <si>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</si>
  <si>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</si>
  <si>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</si>
  <si>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</si>
  <si>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</si>
  <si>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</si>
  <si>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</si>
  <si>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</si>
  <si>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</si>
  <si>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</si>
  <si>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</si>
  <si>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</si>
  <si>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</si>
  <si>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</si>
  <si>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</si>
  <si>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</si>
  <si>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</si>
  <si>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</si>
  <si>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</si>
  <si>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</si>
  <si>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</si>
  <si>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</si>
  <si>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</si>
  <si>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</si>
  <si>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</si>
  <si>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</si>
  <si>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</si>
  <si>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</si>
  <si>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</si>
  <si>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</si>
  <si>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</si>
  <si>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</si>
  <si>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</si>
  <si>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</si>
  <si>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</si>
  <si>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</si>
  <si>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</si>
  <si>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</si>
  <si>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</si>
  <si>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</si>
  <si>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</si>
  <si>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</si>
  <si>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</si>
  <si>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</si>
  <si>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</si>
  <si>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</si>
  <si>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</si>
  <si>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</si>
  <si>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</si>
  <si>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</si>
  <si>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</si>
  <si>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</si>
  <si>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</si>
  <si>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</si>
  <si>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</si>
  <si>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</si>
  <si>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</si>
  <si>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</si>
  <si>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</si>
  <si>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</si>
  <si>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</si>
  <si>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</si>
  <si>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</si>
  <si>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</si>
  <si>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</si>
  <si>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</si>
  <si>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</si>
  <si>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</si>
  <si>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</si>
  <si>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</si>
  <si>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</si>
  <si>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</si>
  <si>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</si>
  <si>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</si>
  <si>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</si>
  <si>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</si>
  <si>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</si>
  <si>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</si>
  <si>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</si>
  <si>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</si>
  <si>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</si>
  <si>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</si>
  <si>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</si>
  <si>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</si>
  <si>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</si>
  <si>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</si>
  <si>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</si>
  <si>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</si>
  <si>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</si>
  <si>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</si>
  <si>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</si>
  <si>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</si>
  <si>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</si>
  <si>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</si>
  <si>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</si>
  <si>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</si>
  <si>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</si>
  <si>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</si>
  <si>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</si>
  <si>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</si>
  <si>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</si>
  <si>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</si>
  <si>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</si>
  <si>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</si>
  <si>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</si>
  <si>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</si>
  <si>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</si>
  <si>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</si>
  <si>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</si>
  <si>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</si>
  <si>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</si>
  <si>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</si>
  <si>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</si>
  <si>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</si>
  <si>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</si>
  <si>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</si>
  <si>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</si>
  <si>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</si>
  <si>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</si>
  <si>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</si>
  <si>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</si>
  <si>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</si>
  <si>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</si>
  <si>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</si>
  <si>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</si>
  <si>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</si>
  <si>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</si>
  <si>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</si>
  <si>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</si>
  <si>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</si>
  <si>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</si>
  <si>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</si>
  <si>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</si>
  <si>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</si>
  <si>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</si>
  <si>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</si>
  <si>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</si>
  <si>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</si>
  <si>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</si>
  <si>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</si>
  <si>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</si>
  <si>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</si>
  <si>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</si>
  <si>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</si>
  <si>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</si>
  <si>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</si>
  <si>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</si>
  <si>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</si>
  <si>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</si>
  <si>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</si>
  <si>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</si>
  <si>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</si>
  <si>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</si>
  <si>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</si>
  <si>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</si>
  <si>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</si>
  <si>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</si>
  <si>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</si>
  <si>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</si>
  <si>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</si>
  <si>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</si>
  <si>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</si>
  <si>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</si>
  <si>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</si>
  <si>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</si>
  <si>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</si>
  <si>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</si>
  <si>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</si>
  <si>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</si>
  <si>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</si>
  <si>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</si>
  <si>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</si>
  <si>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</si>
  <si>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</si>
  <si>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</si>
  <si>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</si>
  <si>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</si>
  <si>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</si>
  <si>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</si>
  <si>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</si>
  <si>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</si>
  <si>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</si>
  <si>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</si>
  <si>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</si>
  <si>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</si>
  <si>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</si>
  <si>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</si>
  <si>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</si>
  <si>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</si>
  <si>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</si>
  <si>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</si>
  <si>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</si>
  <si>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</si>
  <si>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</si>
  <si>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</si>
  <si>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</si>
  <si>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</si>
  <si>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</si>
  <si>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</si>
  <si>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</si>
  <si>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</si>
  <si>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</si>
  <si>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</si>
  <si>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</si>
  <si>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</si>
  <si>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</si>
  <si>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</si>
  <si>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</si>
  <si>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</si>
  <si>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</si>
  <si>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</si>
  <si>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</si>
  <si>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</si>
  <si>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</si>
  <si>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</si>
  <si>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</si>
  <si>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</si>
  <si>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</si>
  <si>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</si>
  <si>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</si>
  <si>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</si>
  <si>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</si>
  <si>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</si>
  <si>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</si>
  <si>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</si>
  <si>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</si>
  <si>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</si>
  <si>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</si>
  <si>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</si>
  <si>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</si>
  <si>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</si>
  <si>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</si>
  <si>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</si>
  <si>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</si>
  <si>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</si>
  <si>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</si>
  <si>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</si>
  <si>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</si>
  <si>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</si>
  <si>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</si>
  <si>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</si>
  <si>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</si>
  <si>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</si>
  <si>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</si>
  <si>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</si>
  <si>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</si>
  <si>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</si>
  <si>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</si>
  <si>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</si>
  <si>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</si>
  <si>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</si>
  <si>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</si>
  <si>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</si>
  <si>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</si>
  <si>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</si>
  <si>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</si>
  <si>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</si>
  <si>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</si>
  <si>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</si>
  <si>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</si>
  <si>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</si>
  <si>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</si>
  <si>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</si>
  <si>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</si>
  <si>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</si>
  <si>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</si>
  <si>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</si>
  <si>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</si>
  <si>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</si>
  <si>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</si>
  <si>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</si>
  <si>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</si>
  <si>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</si>
  <si>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</si>
  <si>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</si>
  <si>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</si>
  <si>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</si>
  <si>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</si>
  <si>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</si>
  <si>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</si>
  <si>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</si>
  <si>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</si>
  <si>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</si>
  <si>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</si>
  <si>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</si>
  <si>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</si>
  <si>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</si>
  <si>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</si>
  <si>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</si>
  <si>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</si>
  <si>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</si>
  <si>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</si>
  <si>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</si>
  <si>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</si>
  <si>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</si>
  <si>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</si>
  <si>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</si>
  <si>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</si>
  <si>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</si>
  <si>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</si>
  <si>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</si>
  <si>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</si>
  <si>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</si>
  <si>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</si>
  <si>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</si>
  <si>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</si>
  <si>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</si>
  <si>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</si>
  <si>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</si>
  <si>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</si>
  <si>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</si>
  <si>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</si>
  <si>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</si>
  <si>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</si>
  <si>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</si>
  <si>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</si>
  <si>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</si>
  <si>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</si>
  <si>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</si>
  <si>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</si>
  <si>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</si>
  <si>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</si>
  <si>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</si>
  <si>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</si>
  <si>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</si>
  <si>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</si>
  <si>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</si>
  <si>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</si>
  <si>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</si>
  <si>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</si>
  <si>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</si>
  <si>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</si>
  <si>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</si>
  <si>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</si>
  <si>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</si>
  <si>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</si>
  <si>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</si>
  <si>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</si>
  <si>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</si>
  <si>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</si>
  <si>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</si>
  <si>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</si>
  <si>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</si>
  <si>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</si>
  <si>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</si>
  <si>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</si>
  <si>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</si>
  <si>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</si>
  <si>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</si>
  <si>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</si>
  <si>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</si>
  <si>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</si>
  <si>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</si>
  <si>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</si>
  <si>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</si>
  <si>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</si>
  <si>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</si>
  <si>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</si>
  <si>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</si>
  <si>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</si>
  <si>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</si>
  <si>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</si>
  <si>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</si>
  <si>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</si>
  <si>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</si>
  <si>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</si>
  <si>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</si>
  <si>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</si>
  <si>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</si>
  <si>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</si>
  <si>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</si>
  <si>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</si>
  <si>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</si>
  <si>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</si>
  <si>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</si>
  <si>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</si>
  <si>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</si>
  <si>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</si>
  <si>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</si>
  <si>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</si>
  <si>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</si>
  <si>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</si>
  <si>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</si>
  <si>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</si>
  <si>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</si>
  <si>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</si>
  <si>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</si>
  <si>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</si>
  <si>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</si>
  <si>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</si>
  <si>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</si>
  <si>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</si>
  <si>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</si>
  <si>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</si>
  <si>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</si>
  <si>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</si>
  <si>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</si>
  <si>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</si>
  <si>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</si>
  <si>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</si>
  <si>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</si>
  <si>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</si>
  <si>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</si>
  <si>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</si>
  <si>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</si>
  <si>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</si>
  <si>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</si>
  <si>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</si>
  <si>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</si>
  <si>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</si>
  <si>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</si>
  <si>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</si>
  <si>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</si>
  <si>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</si>
  <si>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</si>
  <si>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</si>
  <si>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</si>
  <si>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</si>
  <si>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</si>
  <si>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</si>
  <si>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</si>
  <si>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</si>
  <si>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</si>
  <si>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</si>
  <si>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</si>
  <si>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</si>
  <si>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</si>
  <si>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</si>
  <si>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</si>
  <si>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</si>
  <si>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</si>
  <si>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</si>
  <si>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</si>
  <si>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</si>
  <si>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</si>
  <si>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</si>
  <si>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</si>
  <si>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</si>
  <si>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</si>
  <si>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</si>
  <si>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</si>
  <si>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</si>
  <si>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</si>
  <si>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</si>
  <si>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</si>
  <si>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</si>
  <si>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</si>
  <si>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</si>
  <si>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</si>
  <si>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</si>
  <si>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</si>
  <si>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</si>
  <si>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</si>
  <si>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</si>
  <si>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</si>
  <si>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</si>
  <si>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</si>
  <si>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</si>
  <si>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</si>
  <si>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</si>
  <si>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</si>
  <si>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</si>
  <si>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</si>
  <si>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</si>
  <si>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</si>
  <si>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</si>
  <si>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</si>
  <si>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</si>
  <si>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</si>
  <si>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</si>
  <si>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</si>
  <si>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</si>
  <si>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</si>
  <si>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</si>
  <si>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</si>
  <si>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</si>
  <si>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</si>
  <si>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</si>
  <si>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</si>
  <si>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</si>
  <si>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</si>
  <si>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</si>
  <si>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</si>
  <si>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</si>
  <si>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</si>
  <si>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</si>
  <si>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</si>
  <si>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</si>
  <si>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</si>
  <si>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</si>
  <si>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</si>
  <si>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</si>
  <si>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</si>
  <si>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</si>
  <si>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</si>
  <si>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</si>
  <si>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</si>
  <si>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</si>
  <si>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</si>
  <si>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</si>
  <si>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</si>
  <si>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</si>
  <si>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</si>
  <si>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</si>
  <si>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</si>
  <si>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</si>
  <si>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</si>
  <si>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</si>
  <si>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</si>
  <si>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</si>
  <si>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</si>
  <si>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</si>
  <si>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</si>
  <si>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</si>
  <si>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</si>
  <si>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</si>
  <si>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</si>
  <si>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</si>
  <si>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</si>
  <si>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</si>
  <si>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</si>
  <si>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</si>
  <si>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</si>
  <si>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</si>
  <si>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</si>
  <si>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</si>
  <si>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</si>
  <si>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</si>
  <si>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</si>
  <si>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</si>
  <si>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</si>
  <si>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</si>
  <si>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</si>
  <si>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</si>
  <si>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</si>
  <si>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</si>
  <si>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</si>
  <si>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</si>
  <si>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</si>
  <si>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</si>
  <si>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</si>
  <si>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</si>
  <si>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</si>
  <si>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</si>
  <si>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</si>
  <si>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</si>
  <si>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</si>
  <si>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</si>
  <si>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</si>
  <si>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</si>
  <si>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</si>
  <si>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</si>
  <si>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</si>
  <si>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</si>
  <si>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</si>
  <si>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</si>
  <si>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</si>
  <si>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</si>
  <si>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</si>
  <si>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</si>
  <si>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</si>
  <si>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</si>
  <si>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</si>
  <si>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</si>
  <si>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</si>
  <si>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</si>
  <si>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</si>
  <si>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</si>
  <si>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</si>
  <si>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</si>
  <si>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</si>
  <si>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</si>
  <si>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</si>
  <si>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</si>
  <si>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</si>
  <si>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</si>
  <si>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</si>
  <si>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</si>
  <si>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</si>
  <si>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</si>
  <si>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</si>
  <si>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</si>
  <si>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</si>
  <si>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</si>
  <si>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</si>
  <si>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</si>
  <si>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</si>
  <si>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</si>
  <si>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</si>
  <si>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</si>
  <si>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</si>
  <si>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</si>
  <si>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</si>
  <si>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</si>
  <si>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</si>
  <si>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</si>
  <si>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</si>
  <si>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</si>
  <si>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</si>
  <si>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</si>
  <si>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</si>
  <si>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</si>
  <si>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</si>
  <si>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</si>
  <si>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</si>
  <si>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</si>
  <si>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</si>
  <si>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</si>
  <si>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</si>
  <si>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</si>
  <si>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</si>
  <si>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</si>
  <si>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</si>
  <si>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</si>
  <si>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</si>
  <si>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</si>
  <si>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</si>
  <si>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</si>
  <si>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</si>
  <si>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</si>
  <si>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</si>
  <si>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</si>
  <si>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</si>
  <si>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</si>
  <si>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</si>
  <si>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</si>
  <si>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</si>
  <si>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</si>
  <si>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</si>
  <si>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</si>
  <si>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</si>
  <si>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</si>
  <si>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</si>
  <si>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</si>
  <si>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</si>
  <si>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</si>
  <si>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</si>
  <si>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</si>
  <si>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</si>
  <si>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</si>
  <si>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</si>
  <si>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</si>
  <si>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</si>
  <si>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</si>
  <si>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</si>
  <si>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</si>
  <si>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</si>
  <si>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</si>
  <si>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</si>
  <si>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</si>
  <si>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</si>
  <si>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</si>
  <si>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</si>
  <si>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</si>
  <si>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</si>
  <si>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</si>
  <si>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</si>
  <si>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</si>
  <si>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</si>
  <si>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</si>
  <si>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</si>
  <si>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</si>
  <si>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</si>
  <si>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</si>
  <si>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</si>
  <si>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</si>
  <si>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</si>
  <si>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</si>
  <si>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</si>
  <si>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</si>
  <si>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</si>
  <si>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</si>
  <si>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</si>
  <si>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</si>
  <si>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</si>
  <si>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</si>
  <si>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</si>
  <si>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</si>
  <si>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</si>
  <si>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</si>
  <si>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</si>
  <si>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</si>
  <si>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</si>
  <si>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</si>
  <si>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</si>
  <si>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</si>
  <si>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</si>
  <si>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</si>
  <si>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</si>
  <si>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</si>
  <si>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</si>
  <si>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</si>
  <si>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</si>
  <si>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</si>
  <si>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</si>
  <si>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</si>
  <si>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</si>
  <si>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</si>
  <si>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</si>
  <si>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</si>
  <si>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</si>
  <si>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</si>
  <si>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</si>
  <si>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</si>
  <si>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</si>
  <si>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</si>
  <si>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</si>
  <si>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</si>
  <si>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</si>
  <si>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</si>
  <si>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</si>
  <si>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</si>
  <si>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</si>
  <si>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</si>
  <si>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</si>
  <si>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</si>
  <si>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</si>
  <si>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</si>
  <si>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</si>
  <si>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</si>
  <si>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</si>
  <si>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</si>
  <si>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</si>
  <si>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</si>
  <si>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</si>
  <si>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</si>
  <si>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</si>
  <si>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</si>
  <si>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</si>
  <si>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</si>
  <si>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</si>
  <si>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</si>
  <si>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</si>
  <si>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</si>
  <si>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</si>
  <si>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</si>
  <si>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</si>
  <si>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</si>
  <si>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</si>
  <si>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</si>
  <si>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</si>
  <si>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</si>
  <si>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</si>
  <si>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</si>
  <si>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</si>
  <si>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</si>
  <si>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</si>
  <si>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</si>
  <si>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</si>
  <si>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</si>
  <si>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</si>
  <si>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</si>
  <si>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</si>
  <si>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</si>
  <si>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</si>
  <si>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</si>
  <si>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</si>
  <si>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</si>
  <si>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</si>
  <si>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</si>
  <si>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</si>
  <si>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</si>
  <si>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</si>
  <si>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</si>
  <si>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</si>
  <si>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</si>
  <si>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</si>
  <si>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</si>
  <si>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</si>
  <si>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</si>
  <si>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</si>
  <si>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</si>
  <si>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</si>
  <si>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</si>
  <si>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</si>
  <si>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</si>
  <si>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</si>
  <si>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</si>
  <si>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</si>
  <si>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</si>
  <si>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</si>
  <si>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</si>
  <si>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</si>
  <si>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</si>
  <si>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</si>
  <si>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</si>
  <si>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</si>
  <si>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</si>
  <si>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</si>
  <si>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</si>
  <si>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</si>
  <si>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</si>
  <si>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</si>
  <si>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</si>
  <si>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</si>
  <si>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</si>
  <si>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</si>
  <si>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</si>
  <si>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</si>
  <si>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</si>
  <si>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</si>
  <si>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</si>
  <si>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</si>
  <si>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</si>
  <si>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</si>
  <si>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</si>
  <si>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</si>
  <si>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</si>
  <si>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</si>
  <si>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</si>
  <si>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</si>
  <si>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</si>
  <si>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</si>
  <si>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</si>
  <si>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</si>
  <si>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</si>
  <si>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</si>
  <si>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</si>
  <si>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</si>
  <si>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</si>
  <si>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</si>
  <si>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</si>
  <si>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</si>
  <si>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</si>
  <si>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</si>
  <si>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</si>
  <si>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</si>
  <si>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</si>
  <si>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</si>
  <si>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</si>
  <si>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</si>
  <si>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</si>
  <si>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</si>
  <si>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</si>
  <si>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</si>
  <si>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</si>
  <si>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</si>
  <si>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</si>
  <si>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</si>
  <si>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</si>
  <si>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</si>
  <si>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</si>
  <si>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</si>
  <si>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</si>
  <si>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</si>
  <si>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</si>
  <si>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</si>
  <si>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</si>
  <si>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</si>
  <si>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</si>
  <si>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</si>
  <si>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</si>
  <si>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</si>
  <si>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</si>
  <si>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</si>
  <si>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</si>
  <si>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</si>
  <si>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</si>
  <si>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</si>
  <si>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</si>
  <si>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</si>
  <si>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</si>
  <si>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</si>
  <si>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</si>
  <si>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</si>
  <si>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</si>
  <si>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</si>
  <si>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</si>
  <si>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</si>
  <si>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</si>
  <si>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</si>
  <si>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</si>
  <si>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</si>
  <si>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</si>
  <si>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</si>
  <si>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</si>
  <si>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</si>
  <si>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</si>
  <si>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</si>
  <si>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</si>
  <si>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</si>
  <si>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</si>
  <si>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</si>
  <si>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</si>
  <si>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</si>
  <si>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</si>
  <si>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</si>
  <si>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</si>
  <si>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</si>
  <si>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</si>
  <si>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</si>
  <si>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</si>
  <si>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</si>
  <si>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</si>
  <si>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</si>
  <si>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</si>
  <si>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</si>
  <si>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</si>
  <si>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</si>
  <si>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</si>
  <si>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</si>
  <si>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</si>
  <si>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</si>
  <si>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</si>
  <si>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</si>
  <si>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</si>
  <si>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</si>
  <si>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</si>
  <si>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</si>
  <si>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</si>
  <si>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</si>
  <si>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</si>
  <si>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</si>
  <si>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</si>
  <si>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</si>
  <si>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</si>
  <si>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</si>
  <si>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</si>
  <si>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</si>
  <si>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</si>
  <si>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</si>
  <si>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</si>
  <si>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</si>
  <si>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</si>
  <si>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</si>
  <si>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</si>
  <si>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</si>
  <si>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</si>
  <si>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</si>
  <si>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</si>
  <si>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</si>
  <si>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</si>
  <si>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</si>
  <si>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</si>
  <si>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</si>
  <si>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</si>
  <si>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</si>
  <si>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</si>
  <si>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</si>
  <si>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</si>
  <si>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</si>
  <si>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</si>
  <si>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</si>
  <si>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</si>
  <si>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</si>
  <si>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</si>
  <si>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</si>
  <si>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</si>
  <si>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</si>
  <si>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</si>
  <si>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</si>
  <si>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</si>
  <si>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</si>
  <si>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</si>
  <si>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</si>
  <si>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</si>
  <si>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</si>
  <si>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</si>
  <si>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</si>
  <si>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</si>
  <si>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</si>
  <si>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</si>
  <si>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</si>
  <si>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</si>
  <si>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</si>
  <si>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</si>
  <si>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</si>
  <si>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</si>
  <si>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</si>
  <si>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</si>
  <si>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</si>
  <si>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</si>
  <si>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</si>
  <si>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</si>
  <si>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</si>
  <si>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</si>
  <si>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</si>
  <si>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</si>
  <si>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</si>
  <si>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</si>
  <si>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</si>
  <si>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</si>
  <si>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</si>
  <si>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</si>
  <si>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</si>
  <si>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</si>
  <si>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</si>
  <si>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</si>
  <si>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</si>
  <si>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</si>
  <si>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</si>
  <si>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</si>
  <si>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</si>
  <si>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</si>
  <si>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</si>
  <si>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</si>
  <si>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</si>
  <si>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</si>
  <si>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</si>
  <si>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</si>
  <si>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</si>
  <si>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</si>
  <si>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</si>
  <si>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</si>
  <si>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</si>
  <si>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</si>
  <si>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</si>
  <si>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</si>
  <si>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</si>
  <si>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</si>
  <si>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</si>
  <si>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</si>
  <si>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</si>
  <si>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</si>
  <si>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</si>
  <si>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</si>
  <si>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</si>
  <si>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</si>
  <si>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</si>
  <si>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</si>
  <si>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</si>
  <si>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</si>
  <si>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</si>
  <si>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</si>
  <si>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</si>
  <si>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</si>
  <si>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</si>
  <si>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</si>
  <si>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</si>
  <si>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</si>
  <si>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</si>
  <si>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</si>
  <si>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</si>
  <si>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</si>
  <si>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</si>
  <si>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</si>
  <si>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</si>
  <si>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</si>
  <si>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</si>
  <si>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</si>
  <si>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</si>
  <si>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</si>
  <si>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</si>
  <si>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</si>
  <si>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</si>
  <si>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</si>
  <si>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</si>
  <si>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</si>
  <si>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</si>
  <si>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</si>
  <si>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</si>
  <si>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</si>
  <si>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</si>
  <si>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</si>
  <si>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</si>
  <si>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</si>
  <si>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</si>
  <si>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</si>
  <si>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</si>
  <si>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</si>
  <si>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</si>
  <si>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</si>
  <si>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</si>
  <si>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</si>
  <si>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</si>
  <si>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</si>
  <si>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</si>
  <si>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</si>
  <si>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</si>
  <si>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</si>
  <si>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</si>
  <si>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</si>
  <si>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</si>
  <si>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</si>
  <si>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</si>
  <si>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</si>
  <si>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</si>
  <si>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</si>
  <si>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</si>
  <si>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</si>
  <si>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</si>
  <si>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</si>
  <si>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</si>
  <si>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</si>
  <si>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</si>
  <si>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</si>
  <si>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</si>
  <si>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</si>
  <si>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</si>
  <si>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</si>
  <si>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</si>
  <si>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</si>
  <si>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</si>
  <si>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</si>
  <si>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</si>
  <si>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</si>
  <si>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</si>
  <si>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</si>
  <si>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</si>
  <si>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</si>
  <si>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</si>
  <si>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</si>
  <si>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</si>
  <si>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</si>
  <si>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</si>
  <si>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</si>
  <si>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</si>
  <si>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</si>
  <si>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</si>
  <si>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</si>
  <si>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</si>
  <si>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</si>
  <si>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</si>
  <si>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</si>
  <si>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</si>
  <si>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</si>
  <si>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</si>
  <si>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</si>
  <si>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</si>
  <si>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</si>
  <si>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</si>
  <si>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</si>
  <si>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</si>
  <si>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</si>
  <si>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</si>
  <si>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</si>
  <si>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</si>
  <si>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</si>
  <si>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</si>
  <si>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</si>
  <si>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</si>
  <si>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</si>
  <si>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</si>
  <si>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</si>
  <si>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</si>
  <si>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</si>
  <si>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</si>
  <si>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</si>
  <si>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</si>
  <si>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</si>
  <si>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</si>
  <si>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</si>
  <si>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</si>
  <si>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</si>
  <si>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</si>
  <si>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</si>
  <si>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</si>
  <si>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</si>
  <si>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</si>
  <si>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</si>
  <si>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</si>
  <si>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</si>
  <si>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</si>
  <si>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</si>
  <si>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</si>
  <si>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</si>
  <si>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</si>
  <si>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</si>
  <si>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</si>
  <si>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</si>
  <si>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</si>
  <si>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</si>
  <si>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</si>
  <si>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</si>
  <si>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</si>
  <si>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</si>
  <si>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</si>
  <si>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</si>
  <si>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</si>
  <si>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</si>
  <si>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</si>
  <si>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</si>
  <si>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</si>
  <si>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</si>
  <si>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</si>
  <si>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</si>
  <si>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</si>
  <si>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</si>
  <si>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</si>
  <si>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</si>
  <si>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</si>
  <si>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</si>
  <si>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</si>
  <si>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</si>
  <si>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</si>
  <si>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</si>
  <si>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</si>
  <si>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</si>
  <si>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</si>
  <si>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</si>
  <si>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</si>
  <si>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</si>
  <si>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</si>
  <si>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</si>
  <si>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</si>
  <si>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</si>
  <si>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</si>
  <si>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</si>
  <si>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</si>
  <si>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</si>
  <si>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</si>
  <si>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</si>
  <si>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</si>
  <si>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</si>
  <si>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</si>
  <si>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</si>
  <si>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</si>
  <si>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</si>
  <si>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</si>
  <si>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</si>
  <si>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</si>
  <si>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</si>
  <si>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</si>
  <si>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</si>
  <si>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</si>
  <si>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</si>
  <si>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</si>
  <si>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</si>
  <si>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</si>
  <si>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</si>
  <si>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</si>
  <si>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</si>
  <si>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</si>
  <si>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</si>
  <si>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</si>
  <si>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</si>
  <si>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</si>
  <si>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</si>
  <si>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</si>
  <si>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</si>
  <si>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</si>
  <si>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</si>
  <si>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</si>
  <si>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</si>
  <si>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</si>
  <si>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</si>
  <si>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</si>
  <si>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</si>
  <si>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</si>
  <si>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</si>
  <si>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</si>
  <si>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</si>
  <si>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</si>
  <si>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</si>
  <si>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</si>
  <si>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</si>
  <si>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</si>
  <si>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</si>
  <si>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</si>
  <si>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</si>
  <si>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</si>
  <si>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</si>
  <si>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</si>
  <si>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</si>
  <si>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</si>
  <si>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</si>
  <si>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</si>
  <si>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</si>
  <si>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</si>
  <si>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</si>
  <si>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</si>
  <si>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</si>
  <si>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</si>
  <si>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</si>
  <si>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</si>
  <si>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</si>
  <si>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</si>
  <si>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</si>
  <si>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</si>
  <si>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</si>
  <si>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</si>
  <si>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</si>
  <si>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</si>
  <si>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</si>
  <si>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</si>
  <si>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</si>
  <si>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</si>
  <si>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</si>
  <si>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</si>
  <si>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</si>
  <si>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</si>
  <si>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</si>
  <si>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</si>
  <si>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</si>
  <si>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</si>
  <si>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</si>
  <si>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</si>
  <si>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</si>
  <si>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</si>
  <si>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</si>
  <si>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</si>
  <si>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</si>
  <si>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</si>
  <si>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</si>
  <si>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</si>
  <si>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</si>
  <si>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</si>
  <si>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</si>
  <si>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</si>
  <si>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</si>
  <si>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</si>
  <si>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</si>
  <si>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</si>
  <si>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</si>
  <si>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</si>
  <si>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</si>
  <si>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</si>
  <si>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</si>
  <si>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</si>
  <si>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</si>
  <si>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</si>
  <si>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</si>
  <si>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</si>
  <si>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</si>
  <si>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</si>
  <si>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</si>
  <si>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</si>
  <si>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</si>
  <si>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</si>
  <si>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</si>
  <si>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</si>
  <si>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</si>
  <si>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</si>
  <si>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</si>
  <si>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</si>
  <si>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</si>
  <si>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</si>
  <si>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</si>
  <si>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</si>
  <si>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</si>
  <si>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</si>
  <si>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</si>
  <si>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</si>
  <si>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</si>
  <si>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</si>
  <si>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</si>
  <si>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</si>
  <si>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</si>
  <si>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</si>
  <si>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</si>
  <si>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</si>
  <si>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</si>
  <si>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</si>
  <si>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</si>
  <si>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</si>
  <si>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</si>
  <si>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</si>
  <si>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</si>
  <si>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</si>
  <si>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</si>
  <si>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</si>
  <si>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</si>
  <si>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</si>
  <si>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</si>
  <si>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</si>
  <si>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</si>
  <si>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</si>
  <si>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</si>
  <si>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</si>
  <si>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</si>
  <si>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</si>
  <si>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</si>
  <si>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</si>
  <si>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</si>
  <si>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</si>
  <si>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</si>
  <si>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</si>
  <si>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</si>
  <si>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</si>
  <si>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</si>
  <si>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</si>
  <si>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</si>
  <si>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</si>
  <si>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</si>
  <si>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</si>
  <si>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</si>
  <si>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</si>
  <si>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</si>
  <si>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</si>
  <si>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</si>
  <si>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</si>
  <si>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</si>
  <si>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</si>
  <si>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</si>
  <si>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</si>
  <si>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</si>
  <si>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</si>
  <si>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</si>
  <si>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</si>
  <si>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</si>
  <si>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</si>
  <si>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</si>
  <si>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</si>
  <si>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</si>
  <si>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</si>
  <si>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</si>
  <si>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</si>
  <si>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</si>
  <si>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</si>
  <si>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</si>
  <si>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</si>
  <si>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</si>
  <si>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</si>
  <si>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</si>
  <si>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</si>
  <si>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</si>
  <si>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</si>
  <si>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</si>
  <si>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</si>
  <si>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</si>
  <si>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</si>
  <si>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</si>
  <si>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</si>
  <si>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</si>
  <si>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</si>
  <si>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</si>
  <si>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</si>
  <si>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</si>
  <si>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</si>
  <si>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</si>
  <si>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</si>
  <si>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</si>
  <si>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</si>
  <si>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</si>
  <si>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</si>
  <si>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</si>
  <si>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</si>
  <si>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</si>
  <si>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</si>
  <si>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</si>
  <si>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</si>
  <si>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</si>
  <si>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</si>
  <si>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</si>
  <si>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</si>
  <si>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</si>
  <si>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</si>
  <si>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</si>
  <si>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</si>
  <si>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</si>
  <si>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</si>
  <si>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</si>
  <si>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</si>
  <si>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</si>
  <si>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</si>
  <si>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</si>
  <si>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</si>
  <si>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</si>
  <si>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</si>
  <si>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</si>
  <si>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</si>
  <si>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</si>
  <si>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</si>
  <si>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</si>
  <si>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</si>
  <si>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</si>
  <si>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</si>
  <si>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</si>
  <si>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</si>
  <si>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</si>
  <si>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</si>
  <si>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</si>
  <si>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</si>
  <si>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</si>
  <si>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</si>
  <si>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</si>
  <si>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</si>
  <si>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</si>
  <si>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</si>
  <si>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</si>
  <si>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</si>
  <si>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</si>
  <si>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</si>
  <si>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</si>
  <si>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</si>
  <si>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</si>
  <si>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</si>
  <si>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</si>
  <si>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</si>
  <si>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</si>
  <si>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</si>
  <si>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</si>
  <si>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</si>
  <si>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</si>
  <si>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</si>
  <si>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</si>
  <si>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</si>
  <si>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</si>
  <si>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</si>
  <si>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</si>
  <si>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</si>
  <si>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</si>
  <si>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</si>
  <si>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</si>
  <si>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</si>
  <si>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</si>
  <si>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</si>
  <si>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</si>
  <si>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</si>
  <si>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</si>
  <si>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</si>
  <si>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</si>
  <si>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</si>
  <si>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</si>
  <si>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</si>
  <si>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</si>
  <si>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</si>
  <si>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</si>
  <si>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</si>
  <si>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</si>
  <si>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</si>
  <si>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</si>
  <si>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</si>
  <si>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</si>
  <si>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</si>
  <si>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</si>
  <si>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</si>
  <si>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</si>
  <si>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</si>
  <si>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</si>
  <si>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</si>
  <si>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</si>
  <si>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</si>
  <si>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</si>
  <si>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</si>
  <si>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</si>
  <si>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</si>
  <si>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</si>
  <si>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</si>
  <si>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</si>
  <si>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</si>
  <si>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</si>
  <si>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</si>
  <si>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</si>
  <si>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</si>
  <si>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</si>
  <si>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</si>
  <si>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</si>
  <si>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</si>
  <si>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</si>
  <si>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</si>
  <si>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</si>
  <si>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</si>
  <si>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</si>
  <si>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</si>
  <si>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</si>
  <si>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</si>
  <si>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</si>
  <si>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</si>
  <si>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</si>
  <si>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</si>
  <si>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</si>
  <si>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</si>
  <si>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</si>
  <si>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</si>
  <si>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</si>
  <si>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</si>
  <si>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</si>
  <si>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</si>
  <si>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</si>
  <si>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</si>
  <si>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</si>
  <si>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</si>
  <si>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</si>
  <si>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</si>
  <si>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</si>
  <si>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</si>
  <si>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</si>
  <si>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</si>
  <si>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</si>
  <si>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</si>
  <si>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</si>
  <si>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</si>
  <si>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</si>
  <si>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</si>
  <si>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</si>
  <si>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</si>
  <si>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</si>
  <si>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</si>
  <si>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</si>
  <si>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</si>
  <si>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</si>
  <si>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</si>
  <si>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</si>
  <si>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</si>
  <si>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</si>
  <si>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</si>
  <si>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</si>
  <si>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</si>
  <si>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</si>
  <si>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</si>
  <si>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</si>
  <si>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</si>
  <si>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</si>
  <si>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</si>
  <si>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</si>
  <si>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</si>
  <si>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</si>
  <si>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</si>
  <si>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</si>
  <si>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</si>
  <si>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</si>
  <si>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</si>
  <si>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</si>
  <si>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</si>
  <si>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</si>
  <si>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</si>
  <si>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</si>
  <si>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</si>
  <si>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</si>
  <si>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</si>
  <si>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</si>
  <si>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</si>
  <si>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</si>
  <si>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</si>
  <si>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</si>
  <si>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</si>
  <si>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</si>
  <si>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</si>
  <si>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</si>
  <si>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</si>
  <si>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</si>
  <si>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</si>
  <si>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</si>
  <si>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</si>
  <si>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</si>
  <si>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</si>
  <si>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</si>
  <si>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</si>
  <si>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</si>
  <si>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</si>
  <si>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</si>
  <si>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</si>
  <si>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</si>
  <si>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</si>
  <si>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</si>
  <si>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</si>
  <si>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</si>
  <si>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</si>
  <si>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</si>
  <si>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</si>
  <si>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</si>
  <si>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</si>
  <si>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</si>
  <si>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</si>
  <si>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</si>
  <si>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</si>
  <si>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</si>
  <si>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</si>
  <si>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</si>
  <si>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</si>
  <si>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</si>
  <si>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</si>
  <si>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</si>
  <si>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</si>
  <si>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</si>
  <si>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</si>
  <si>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</si>
  <si>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</si>
  <si>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</si>
  <si>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</si>
  <si>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</si>
  <si>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</si>
  <si>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</si>
  <si>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</si>
  <si>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</si>
  <si>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</si>
  <si>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</si>
  <si>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</si>
  <si>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</si>
  <si>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</si>
  <si>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</si>
  <si>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</si>
  <si>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</si>
  <si>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</si>
  <si>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</si>
  <si>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</si>
  <si>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</si>
  <si>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</si>
  <si>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</si>
  <si>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</si>
  <si>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</si>
  <si>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</si>
  <si>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</si>
  <si>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</si>
  <si>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</si>
  <si>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</si>
  <si>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</si>
  <si>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</si>
  <si>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</si>
  <si>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</si>
  <si>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</si>
  <si>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</si>
  <si>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</si>
  <si>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</si>
  <si>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</si>
  <si>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</si>
  <si>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</si>
  <si>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</si>
  <si>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</si>
  <si>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</si>
  <si>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</si>
  <si>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</si>
  <si>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</si>
  <si>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</si>
  <si>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</si>
  <si>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</si>
  <si>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</si>
  <si>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</si>
  <si>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</si>
  <si>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</si>
  <si>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</si>
  <si>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</si>
  <si>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</si>
  <si>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</si>
  <si>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</si>
  <si>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</si>
  <si>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</si>
  <si>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</si>
  <si>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</si>
  <si>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</si>
  <si>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</si>
  <si>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</si>
  <si>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</si>
  <si>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</si>
  <si>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</si>
  <si>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</si>
  <si>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</si>
  <si>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</si>
  <si>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</si>
  <si>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</si>
  <si>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</si>
  <si>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</si>
  <si>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</si>
  <si>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</si>
  <si>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</si>
  <si>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</si>
  <si>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</si>
  <si>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</si>
  <si>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</si>
  <si>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</si>
  <si>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</si>
  <si>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</si>
  <si>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</si>
  <si>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</si>
  <si>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</si>
  <si>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</si>
  <si>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</si>
  <si>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</si>
  <si>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</si>
  <si>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</si>
  <si>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</si>
  <si>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</si>
  <si>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</si>
  <si>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</si>
  <si>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</si>
  <si>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</si>
  <si>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</si>
  <si>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</si>
  <si>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</si>
  <si>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</si>
  <si>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</si>
  <si>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</si>
  <si>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</si>
  <si>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</si>
  <si>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</si>
  <si>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</si>
  <si>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</si>
  <si>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</si>
  <si>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</si>
  <si>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</si>
  <si>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</si>
  <si>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</si>
  <si>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</si>
  <si>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</si>
  <si>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</si>
  <si>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</si>
  <si>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</si>
  <si>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</si>
  <si>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</si>
  <si>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</si>
  <si>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</si>
  <si>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</si>
  <si>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</si>
  <si>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</si>
  <si>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</si>
  <si>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</si>
  <si>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</si>
  <si>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</si>
  <si>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</si>
  <si>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</si>
  <si>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</si>
  <si>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</si>
  <si>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</si>
  <si>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</si>
  <si>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</si>
  <si>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</si>
  <si>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</si>
  <si>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</si>
  <si>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</si>
  <si>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</si>
  <si>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</si>
  <si>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</si>
  <si>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</si>
  <si>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</si>
  <si>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</si>
  <si>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</si>
  <si>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</si>
  <si>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</si>
  <si>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</si>
  <si>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</si>
  <si>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</si>
  <si>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</si>
  <si>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</si>
  <si>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</si>
  <si>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</si>
  <si>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</si>
  <si>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</si>
  <si>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</si>
  <si>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</si>
  <si>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</si>
  <si>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</si>
  <si>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</si>
  <si>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</si>
  <si>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</si>
  <si>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</si>
  <si>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</si>
  <si>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</si>
  <si>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</si>
  <si>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</si>
  <si>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</si>
  <si>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</si>
  <si>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</si>
  <si>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</si>
  <si>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</si>
  <si>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</si>
  <si>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</si>
  <si>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</si>
  <si>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</si>
  <si>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</si>
  <si>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</si>
  <si>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</si>
  <si>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</si>
  <si>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</si>
  <si>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</si>
  <si>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</si>
  <si>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</si>
  <si>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</si>
  <si>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</si>
  <si>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</si>
  <si>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</si>
  <si>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</si>
  <si>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</si>
  <si>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</si>
  <si>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</si>
  <si>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</si>
  <si>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</si>
  <si>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</si>
  <si>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</si>
  <si>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</si>
  <si>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</si>
  <si>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</si>
  <si>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</si>
  <si>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</si>
  <si>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</si>
  <si>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</si>
  <si>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</si>
  <si>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</si>
  <si>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</si>
  <si>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</si>
  <si>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</si>
  <si>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</si>
  <si>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</si>
  <si>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</si>
  <si>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</si>
  <si>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</si>
  <si>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</si>
  <si>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</si>
  <si>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</si>
  <si>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</si>
  <si>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</si>
  <si>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</si>
  <si>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</si>
  <si>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</si>
  <si>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</si>
  <si>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</si>
  <si>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</si>
  <si>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</si>
  <si>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</si>
  <si>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</si>
  <si>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</si>
  <si>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</si>
  <si>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</si>
  <si>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</si>
  <si>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</si>
  <si>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</si>
  <si>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</si>
  <si>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</si>
  <si>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</si>
  <si>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</si>
  <si>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</si>
  <si>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</si>
  <si>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</si>
  <si>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</si>
  <si>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</si>
  <si>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</si>
  <si>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</si>
  <si>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</si>
  <si>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</si>
  <si>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</si>
  <si>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</si>
  <si>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</si>
  <si>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</si>
  <si>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</si>
  <si>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</si>
  <si>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</si>
  <si>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</si>
  <si>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</si>
  <si>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</si>
  <si>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</si>
  <si>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</si>
  <si>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</si>
  <si>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</si>
  <si>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</si>
  <si>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</si>
  <si>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</si>
  <si>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</si>
  <si>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</si>
  <si>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</si>
  <si>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</si>
  <si>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</si>
  <si>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</si>
  <si>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</si>
  <si>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</si>
  <si>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</si>
  <si>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</si>
  <si>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</si>
  <si>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</si>
  <si>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</si>
  <si>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</si>
  <si>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</si>
  <si>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</si>
  <si>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</si>
  <si>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</si>
  <si>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</si>
  <si>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</si>
  <si>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</si>
  <si>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</si>
  <si>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</si>
  <si>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</si>
  <si>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</si>
  <si>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</si>
  <si>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</si>
  <si>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</si>
  <si>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</si>
  <si>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</si>
  <si>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</si>
  <si>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</si>
  <si>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</si>
  <si>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</si>
  <si>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</si>
  <si>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</si>
  <si>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</si>
  <si>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</si>
  <si>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</si>
  <si>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</si>
  <si>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</si>
  <si>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</si>
  <si>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</si>
  <si>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</si>
  <si>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</si>
  <si>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</si>
  <si>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</si>
  <si>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</si>
  <si>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</si>
  <si>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</si>
  <si>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</si>
  <si>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</si>
  <si>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</si>
  <si>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</si>
  <si>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</si>
  <si>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</si>
  <si>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</si>
  <si>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</si>
  <si>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</si>
  <si>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</si>
  <si>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</si>
  <si>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</si>
  <si>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</si>
  <si>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</si>
  <si>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</si>
  <si>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</si>
  <si>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</si>
  <si>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</si>
  <si>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</si>
  <si>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</si>
  <si>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</si>
  <si>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</si>
  <si>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</si>
  <si>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</si>
  <si>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</si>
  <si>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</si>
  <si>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</si>
  <si>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</si>
  <si>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</si>
  <si>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</si>
  <si>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</si>
  <si>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</si>
  <si>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</si>
  <si>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</si>
  <si>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</si>
  <si>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</si>
  <si>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</si>
  <si>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</si>
  <si>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</si>
  <si>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</si>
  <si>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</si>
  <si>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</si>
  <si>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</si>
  <si>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</si>
  <si>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</si>
  <si>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</si>
  <si>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</si>
  <si>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</si>
  <si>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</si>
  <si>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</si>
  <si>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</si>
  <si>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</si>
  <si>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</si>
  <si>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</si>
  <si>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</si>
  <si>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</si>
  <si>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</si>
  <si>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</si>
  <si>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</si>
  <si>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</si>
  <si>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</si>
  <si>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</si>
  <si>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</si>
  <si>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</si>
  <si>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</si>
  <si>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</si>
  <si>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</si>
  <si>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</si>
  <si>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</si>
  <si>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</si>
  <si>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</si>
  <si>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</si>
  <si>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</si>
  <si>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</si>
  <si>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</si>
  <si>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</si>
  <si>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</si>
  <si>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</si>
  <si>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</si>
  <si>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</si>
  <si>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</si>
  <si>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</si>
  <si>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</si>
  <si>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</si>
  <si>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</si>
  <si>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</si>
  <si>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</si>
  <si>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</si>
  <si>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</si>
  <si>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</si>
  <si>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</si>
  <si>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</si>
  <si>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</si>
  <si>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</si>
  <si>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</si>
  <si>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</si>
  <si>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</si>
  <si>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</si>
  <si>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</si>
  <si>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</si>
  <si>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</si>
  <si>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</si>
  <si>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</si>
  <si>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</si>
  <si>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</si>
  <si>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</si>
  <si>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</si>
  <si>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</si>
  <si>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</si>
  <si>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</si>
  <si>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</si>
  <si>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</si>
  <si>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</si>
  <si>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</si>
  <si>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</si>
  <si>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</si>
  <si>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</si>
  <si>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</si>
  <si>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</si>
  <si>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</si>
  <si>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</si>
  <si>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</si>
  <si>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</si>
  <si>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</si>
  <si>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</si>
  <si>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</si>
  <si>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</si>
  <si>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</si>
  <si>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</si>
  <si>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</si>
  <si>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</si>
  <si>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</si>
  <si>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</si>
  <si>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</si>
  <si>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</si>
  <si>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</si>
  <si>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</si>
  <si>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</si>
  <si>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</si>
  <si>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</si>
  <si>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</si>
  <si>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</si>
  <si>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</si>
  <si>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</si>
  <si>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</si>
  <si>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</si>
  <si>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</si>
  <si>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</si>
  <si>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</si>
  <si>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</si>
  <si>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</si>
  <si>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</si>
  <si>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</si>
  <si>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</si>
  <si>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</si>
  <si>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</si>
  <si>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</si>
  <si>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</si>
  <si>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</si>
  <si>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</si>
  <si>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</si>
  <si>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</si>
  <si>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</si>
  <si>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</si>
  <si>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</si>
  <si>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</si>
  <si>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</si>
  <si>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</si>
  <si>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</si>
  <si>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</si>
  <si>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</si>
  <si>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</si>
  <si>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</si>
  <si>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</si>
  <si>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</si>
  <si>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</si>
  <si>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</si>
  <si>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</si>
  <si>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</si>
  <si>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</si>
  <si>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</si>
  <si>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</si>
  <si>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</si>
  <si>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</si>
  <si>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</si>
  <si>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</si>
  <si>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</si>
  <si>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</si>
  <si>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</si>
  <si>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</si>
  <si>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</si>
  <si>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</si>
  <si>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</si>
  <si>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</si>
  <si>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</si>
  <si>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</si>
  <si>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</si>
  <si>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</si>
  <si>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</si>
  <si>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</si>
  <si>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</si>
  <si>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</si>
  <si>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</si>
  <si>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</si>
  <si>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</si>
  <si>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</si>
  <si>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</si>
  <si>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</si>
  <si>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</si>
  <si>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</si>
  <si>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</si>
  <si>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</si>
  <si>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</si>
  <si>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</si>
  <si>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</si>
  <si>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</si>
  <si>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</si>
  <si>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</si>
  <si>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</si>
  <si>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</si>
  <si>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</si>
  <si>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</si>
  <si>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</si>
  <si>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</si>
  <si>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</si>
  <si>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</si>
  <si>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</si>
  <si>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</si>
  <si>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</si>
  <si>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</si>
  <si>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</si>
  <si>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</si>
  <si>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</si>
  <si>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</si>
  <si>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</si>
  <si>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</si>
  <si>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</si>
  <si>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</si>
  <si>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</si>
  <si>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</si>
  <si>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</si>
  <si>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</si>
  <si>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</si>
  <si>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</si>
  <si>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</si>
  <si>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</si>
  <si>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</si>
  <si>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</si>
  <si>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</si>
  <si>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</si>
  <si>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</si>
  <si>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</si>
  <si>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</si>
  <si>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</si>
  <si>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</si>
  <si>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</si>
  <si>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</si>
  <si>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</si>
  <si>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</si>
  <si>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</si>
  <si>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</si>
  <si>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</si>
  <si>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</si>
  <si>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</si>
  <si>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</si>
  <si>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</si>
  <si>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</si>
  <si>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</si>
  <si>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</si>
  <si>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</si>
  <si>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</si>
  <si>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</si>
  <si>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</si>
  <si>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</si>
  <si>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</si>
  <si>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</si>
  <si>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</si>
  <si>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</si>
  <si>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</si>
  <si>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</si>
  <si>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</si>
  <si>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</si>
  <si>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</si>
  <si>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</si>
  <si>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</si>
  <si>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</si>
  <si>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</si>
  <si>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</si>
  <si>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</si>
  <si>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</si>
  <si>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</si>
  <si>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</si>
  <si>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</si>
  <si>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</si>
  <si>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</si>
  <si>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</si>
  <si>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</si>
  <si>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</si>
  <si>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</si>
  <si>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</si>
  <si>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</si>
  <si>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</si>
  <si>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</si>
  <si>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</si>
  <si>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</si>
  <si>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</si>
  <si>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</si>
  <si>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</si>
  <si>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</si>
  <si>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</si>
  <si>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</si>
  <si>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</si>
  <si>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</si>
  <si>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</si>
  <si>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</si>
  <si>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</si>
  <si>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</si>
  <si>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</si>
  <si>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</si>
  <si>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</si>
  <si>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</si>
  <si>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</si>
  <si>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</si>
  <si>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</si>
  <si>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</si>
  <si>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</si>
  <si>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</si>
  <si>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</si>
  <si>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</si>
  <si>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</si>
  <si>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</si>
  <si>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</si>
  <si>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</si>
  <si>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</si>
  <si>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</si>
  <si>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</si>
  <si>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</si>
  <si>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</si>
  <si>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</si>
  <si>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</si>
  <si>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</si>
  <si>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</si>
  <si>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</si>
  <si>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</si>
  <si>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</si>
  <si>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</si>
  <si>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</si>
  <si>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</si>
  <si>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</si>
  <si>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</si>
  <si>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</si>
  <si>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</si>
  <si>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</si>
  <si>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</si>
  <si>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</si>
  <si>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</si>
  <si>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</si>
  <si>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</si>
  <si>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</si>
  <si>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</si>
  <si>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</si>
  <si>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</si>
  <si>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</si>
  <si>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</si>
  <si>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</si>
  <si>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</si>
  <si>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</si>
  <si>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</si>
  <si>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</si>
  <si>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</si>
  <si>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</si>
  <si>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</si>
  <si>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</si>
  <si>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</si>
  <si>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</si>
  <si>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</si>
  <si>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</si>
  <si>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</si>
  <si>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</si>
  <si>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</si>
  <si>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</si>
  <si>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</si>
  <si>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</si>
  <si>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</si>
  <si>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</si>
  <si>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</si>
  <si>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</si>
  <si>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</si>
  <si>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</si>
  <si>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</si>
  <si>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</si>
  <si>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</si>
  <si>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</si>
  <si>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</si>
  <si>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</si>
  <si>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</si>
  <si>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</si>
  <si>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</si>
  <si>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</si>
  <si>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</si>
  <si>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</si>
  <si>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</si>
  <si>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</si>
  <si>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</si>
  <si>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</si>
  <si>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</si>
  <si>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</si>
  <si>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</si>
  <si>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</si>
  <si>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</si>
  <si>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</si>
  <si>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</si>
  <si>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</si>
  <si>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</si>
  <si>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</si>
  <si>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</si>
  <si>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</si>
  <si>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</si>
  <si>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</si>
  <si>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</si>
  <si>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</si>
  <si>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</si>
  <si>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</si>
  <si>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</si>
  <si>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</si>
  <si>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</si>
  <si>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</si>
  <si>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</si>
  <si>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</si>
  <si>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</si>
  <si>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</si>
  <si>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</si>
  <si>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</si>
  <si>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</si>
  <si>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</si>
  <si>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</si>
  <si>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</si>
  <si>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</si>
  <si>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</si>
  <si>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</si>
  <si>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</si>
  <si>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</si>
  <si>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</si>
  <si>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</si>
  <si>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</si>
  <si>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</si>
  <si>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</si>
  <si>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</si>
  <si>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</si>
  <si>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</si>
  <si>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</si>
  <si>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</si>
  <si>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</si>
  <si>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</si>
  <si>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</si>
  <si>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</si>
  <si>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</si>
  <si>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</si>
  <si>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</si>
  <si>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</si>
  <si>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</si>
  <si>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</si>
  <si>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</si>
  <si>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</si>
  <si>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</si>
  <si>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</si>
  <si>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</si>
  <si>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</si>
  <si>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</si>
  <si>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</si>
  <si>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</si>
  <si>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</si>
  <si>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</si>
  <si>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</si>
  <si>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</si>
  <si>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</si>
  <si>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</si>
  <si>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</si>
  <si>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</si>
  <si>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</si>
  <si>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</si>
  <si>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</si>
  <si>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</si>
  <si>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</si>
  <si>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</si>
  <si>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</si>
  <si>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</si>
  <si>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</si>
  <si>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</si>
  <si>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</si>
  <si>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</si>
  <si>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</si>
  <si>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</si>
  <si>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</si>
  <si>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</si>
  <si>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</si>
  <si>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</si>
  <si>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</si>
  <si>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</si>
  <si>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</si>
  <si>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</si>
  <si>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</si>
  <si>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</si>
  <si>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</si>
  <si>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</si>
  <si>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</si>
  <si>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</si>
  <si>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</si>
  <si>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</si>
  <si>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</si>
  <si>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</si>
  <si>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</si>
  <si>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</si>
  <si>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</si>
  <si>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</si>
  <si>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</si>
  <si>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</si>
  <si>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</si>
  <si>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</si>
  <si>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</si>
  <si>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</si>
  <si>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</si>
  <si>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</si>
  <si>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</si>
  <si>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</si>
  <si>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</si>
  <si>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</si>
  <si>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</si>
  <si>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</si>
  <si>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</si>
  <si>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</si>
  <si>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</si>
  <si>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</si>
  <si>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</si>
  <si>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</si>
  <si>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</si>
  <si>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</si>
  <si>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</si>
  <si>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</si>
  <si>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</si>
  <si>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</si>
  <si>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</si>
  <si>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</si>
  <si>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</si>
  <si>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</si>
  <si>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</si>
  <si>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</si>
  <si>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</si>
  <si>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</si>
  <si>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</si>
  <si>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</si>
  <si>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</si>
  <si>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</si>
  <si>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</si>
  <si>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</si>
  <si>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</si>
  <si>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</si>
  <si>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</si>
  <si>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</si>
  <si>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</si>
  <si>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</si>
  <si>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</si>
  <si>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</si>
  <si>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</si>
  <si>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</si>
  <si>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</si>
  <si>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</si>
  <si>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</si>
  <si>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</si>
  <si>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</si>
  <si>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</si>
  <si>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</si>
  <si>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</si>
  <si>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</si>
  <si>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</si>
  <si>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</si>
  <si>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</si>
  <si>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</si>
  <si>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</si>
  <si>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</si>
  <si>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</si>
  <si>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</si>
  <si>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</si>
  <si>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</si>
  <si>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</si>
  <si>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</si>
  <si>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</si>
  <si>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</si>
  <si>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</si>
  <si>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</si>
  <si>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</si>
  <si>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</si>
  <si>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</si>
  <si>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</si>
  <si>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</si>
  <si>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</si>
  <si>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</si>
  <si>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</si>
  <si>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</si>
  <si>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</si>
  <si>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</si>
  <si>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</si>
  <si>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</si>
  <si>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</si>
  <si>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</si>
  <si>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</si>
  <si>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</si>
  <si>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</si>
  <si>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</si>
  <si>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</si>
  <si>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</si>
  <si>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</si>
  <si>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</si>
  <si>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</si>
  <si>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</si>
  <si>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</si>
  <si>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</si>
  <si>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</si>
  <si>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</si>
  <si>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</si>
  <si>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</si>
  <si>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</si>
  <si>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</si>
  <si>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</si>
  <si>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</si>
  <si>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</si>
  <si>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</si>
  <si>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</si>
  <si>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</si>
  <si>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</si>
  <si>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</si>
  <si>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</si>
  <si>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</si>
  <si>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</si>
  <si>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</si>
  <si>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</si>
  <si>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</si>
  <si>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</si>
  <si>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</si>
  <si>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</si>
  <si>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</si>
  <si>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</si>
  <si>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</si>
  <si>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</si>
  <si>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</si>
  <si>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</si>
  <si>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</si>
  <si>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</si>
  <si>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</si>
  <si>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</si>
  <si>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</si>
  <si>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</si>
  <si>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</si>
  <si>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</si>
  <si>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</si>
  <si>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</si>
  <si>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</si>
  <si>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</si>
  <si>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</si>
  <si>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</si>
  <si>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</si>
  <si>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</si>
  <si>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</si>
  <si>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</si>
  <si>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</si>
  <si>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</si>
  <si>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</si>
  <si>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</si>
  <si>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</si>
  <si>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</si>
  <si>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</si>
  <si>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</si>
  <si>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</si>
  <si>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</si>
  <si>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</si>
  <si>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</si>
  <si>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</si>
  <si>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</si>
  <si>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</si>
  <si>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</si>
  <si>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</si>
  <si>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</si>
  <si>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</si>
  <si>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</si>
  <si>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</si>
  <si>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</si>
  <si>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</si>
  <si>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</si>
  <si>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</si>
  <si>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</si>
  <si>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</si>
  <si>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</si>
  <si>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</si>
  <si>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</si>
  <si>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</si>
  <si>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</si>
  <si>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</si>
  <si>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</si>
  <si>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</si>
  <si>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</si>
  <si>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</si>
  <si>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</si>
  <si>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</si>
  <si>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</si>
  <si>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</si>
  <si>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</si>
  <si>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</si>
  <si>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</si>
  <si>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</si>
  <si>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</si>
  <si>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</si>
  <si>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</si>
  <si>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</si>
  <si>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</si>
  <si>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</si>
  <si>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</si>
  <si>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</si>
  <si>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</si>
  <si>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</si>
  <si>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</si>
  <si>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</si>
  <si>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</si>
  <si>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</si>
  <si>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</si>
  <si>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</si>
  <si>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</si>
  <si>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</si>
  <si>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</si>
  <si>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</si>
  <si>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</si>
  <si>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</si>
  <si>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</si>
  <si>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</si>
  <si>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</si>
  <si>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</si>
  <si>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</si>
  <si>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</si>
  <si>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</si>
  <si>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</si>
  <si>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</si>
  <si>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</si>
  <si>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</si>
  <si>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</si>
  <si>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</si>
  <si>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</si>
  <si>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</si>
  <si>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</si>
  <si>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</si>
  <si>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</si>
  <si>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</si>
  <si>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</si>
  <si>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</si>
  <si>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</si>
  <si>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</si>
  <si>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</si>
  <si>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</si>
  <si>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</si>
  <si>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</si>
  <si>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</si>
  <si>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</si>
  <si>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</si>
  <si>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</si>
  <si>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</si>
  <si>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</si>
  <si>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</si>
  <si>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</si>
  <si>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</si>
  <si>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</si>
  <si>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</si>
  <si>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</si>
  <si>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</si>
  <si>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</si>
  <si>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</si>
  <si>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</si>
  <si>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</si>
  <si>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</si>
  <si>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</si>
  <si>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</si>
  <si>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</si>
  <si>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</si>
  <si>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</si>
  <si>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</si>
  <si>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</si>
  <si>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</si>
  <si>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</si>
  <si>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</si>
  <si>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</si>
  <si>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</si>
  <si>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</si>
  <si>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</si>
  <si>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</si>
  <si>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</si>
  <si>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</si>
  <si>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</si>
  <si>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</si>
  <si>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</si>
  <si>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</si>
  <si>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</si>
  <si>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</si>
  <si>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</si>
  <si>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</si>
  <si>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</si>
  <si>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</si>
  <si>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</si>
  <si>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</si>
  <si>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</si>
  <si>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</si>
  <si>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</si>
  <si>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</si>
  <si>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</si>
  <si>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</si>
  <si>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</si>
  <si>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</si>
  <si>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</si>
  <si>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</si>
  <si>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</si>
  <si>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</si>
  <si>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</si>
  <si>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</si>
  <si>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</si>
  <si>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</si>
  <si>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</si>
  <si>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</si>
  <si>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</si>
  <si>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</si>
  <si>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</si>
  <si>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</si>
  <si>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</si>
  <si>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</si>
  <si>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</si>
  <si>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</si>
  <si>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</si>
  <si>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</si>
  <si>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</si>
  <si>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</si>
  <si>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</si>
  <si>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</si>
  <si>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</si>
  <si>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</si>
  <si>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</si>
  <si>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</si>
  <si>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</si>
  <si>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</si>
  <si>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</si>
  <si>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</si>
  <si>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</si>
  <si>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</si>
  <si>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</si>
  <si>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</si>
  <si>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</si>
  <si>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</si>
  <si>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</si>
  <si>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</si>
  <si>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</si>
  <si>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</si>
  <si>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</si>
  <si>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</si>
  <si>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</si>
  <si>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</si>
  <si>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</si>
  <si>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</si>
  <si>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</si>
  <si>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</si>
  <si>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</si>
  <si>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</si>
  <si>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</si>
  <si>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</si>
  <si>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</si>
  <si>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</si>
  <si>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</si>
  <si>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</si>
  <si>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</si>
  <si>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</si>
  <si>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</si>
  <si>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</si>
  <si>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</si>
  <si>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</si>
  <si>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</si>
  <si>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</si>
  <si>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</si>
  <si>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</si>
  <si>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</si>
  <si>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</si>
  <si>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</si>
  <si>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</si>
  <si>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</si>
  <si>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</si>
  <si>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</si>
  <si>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</si>
  <si>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</si>
  <si>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</si>
  <si>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</si>
  <si>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</si>
  <si>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</si>
  <si>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</si>
  <si>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</si>
  <si>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</si>
  <si>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</si>
  <si>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</si>
  <si>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</si>
  <si>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</si>
  <si>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</si>
  <si>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</si>
  <si>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</si>
  <si>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</si>
  <si>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</si>
  <si>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</si>
  <si>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</si>
  <si>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</si>
  <si>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</si>
  <si>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</si>
  <si>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</si>
  <si>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</si>
  <si>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</si>
  <si>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</si>
  <si>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</si>
  <si>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</si>
  <si>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</si>
  <si>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</si>
  <si>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</si>
  <si>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</si>
  <si>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</si>
  <si>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</si>
  <si>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</si>
  <si>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</si>
  <si>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</si>
  <si>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</si>
  <si>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</si>
  <si>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</si>
  <si>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</si>
  <si>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</si>
  <si>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</si>
  <si>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</si>
  <si>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</si>
  <si>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</si>
  <si>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</si>
  <si>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</si>
  <si>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</si>
  <si>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</si>
  <si>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</si>
  <si>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</si>
  <si>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</si>
  <si>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</si>
  <si>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</si>
  <si>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</si>
  <si>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</si>
  <si>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</si>
  <si>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</si>
  <si>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</si>
  <si>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</si>
  <si>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</si>
  <si>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</si>
  <si>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</si>
  <si>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</si>
  <si>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</si>
  <si>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</si>
  <si>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</si>
  <si>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</si>
  <si>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</si>
  <si>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</si>
  <si>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</si>
  <si>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</si>
  <si>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</si>
  <si>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</si>
  <si>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</si>
  <si>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</si>
  <si>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</si>
  <si>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</si>
  <si>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</si>
  <si>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</si>
  <si>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</si>
  <si>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</si>
  <si>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</si>
  <si>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</si>
  <si>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</si>
  <si>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</si>
  <si>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</si>
  <si>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</si>
  <si>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</si>
  <si>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</si>
  <si>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</si>
  <si>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</si>
  <si>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</si>
  <si>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</si>
  <si>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</si>
  <si>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</si>
  <si>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</si>
  <si>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</si>
  <si>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</si>
  <si>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</si>
  <si>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</si>
  <si>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</si>
  <si>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</si>
  <si>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</si>
  <si>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</si>
  <si>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</si>
  <si>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</si>
  <si>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</si>
  <si>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</si>
  <si>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</si>
  <si>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</si>
  <si>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</si>
  <si>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</si>
  <si>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</si>
  <si>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</si>
  <si>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</si>
  <si>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</si>
  <si>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</si>
  <si>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</si>
  <si>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</si>
  <si>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</si>
  <si>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</si>
  <si>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</si>
  <si>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</si>
  <si>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</si>
  <si>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</si>
  <si>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</si>
  <si>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</si>
  <si>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</si>
  <si>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</si>
  <si>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</si>
  <si>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</si>
  <si>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</si>
  <si>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</si>
  <si>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</si>
  <si>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</si>
  <si>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</si>
  <si>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</si>
  <si>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</si>
  <si>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</si>
  <si>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</si>
  <si>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</si>
  <si>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</si>
  <si>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</si>
  <si>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</si>
  <si>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</si>
  <si>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</si>
  <si>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</si>
  <si>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</si>
  <si>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</si>
  <si>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</si>
  <si>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</si>
  <si>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</si>
  <si>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</si>
  <si>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</si>
  <si>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</si>
  <si>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</si>
  <si>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</si>
  <si>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</si>
  <si>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</si>
  <si>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</si>
  <si>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</si>
  <si>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</si>
  <si>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</si>
  <si>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</si>
  <si>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</si>
  <si>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</si>
  <si>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</si>
  <si>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</si>
  <si>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</si>
  <si>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</si>
  <si>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</si>
  <si>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</si>
  <si>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</si>
  <si>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</si>
  <si>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</si>
  <si>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</si>
  <si>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</si>
  <si>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</si>
  <si>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</si>
  <si>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</si>
  <si>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</si>
  <si>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</si>
  <si>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</si>
  <si>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</si>
  <si>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</si>
  <si>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</si>
  <si>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</si>
  <si>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</si>
  <si>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</si>
  <si>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</si>
  <si>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</si>
  <si>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</si>
  <si>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</si>
  <si>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</si>
  <si>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</si>
  <si>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</si>
  <si>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</si>
  <si>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</si>
  <si>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</si>
  <si>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</si>
  <si>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</si>
  <si>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</si>
  <si>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</si>
  <si>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</si>
  <si>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</si>
  <si>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</si>
  <si>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</si>
  <si>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</si>
  <si>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</si>
  <si>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</si>
  <si>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</si>
  <si>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</si>
  <si>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</si>
  <si>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</si>
  <si>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</si>
  <si>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</si>
  <si>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</si>
  <si>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</si>
  <si>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</si>
  <si>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</si>
  <si>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</si>
  <si>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</si>
  <si>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</si>
  <si>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</si>
  <si>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</si>
  <si>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</si>
  <si>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</si>
  <si>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</si>
  <si>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</si>
  <si>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</si>
  <si>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</si>
  <si>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</si>
  <si>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</si>
  <si>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</si>
  <si>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</si>
  <si>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</si>
  <si>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</si>
  <si>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</si>
  <si>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</si>
  <si>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</si>
  <si>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</si>
  <si>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</si>
  <si>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</si>
  <si>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</si>
  <si>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</si>
  <si>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</si>
  <si>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</si>
  <si>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</si>
  <si>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</si>
  <si>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</si>
  <si>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</si>
  <si>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</si>
  <si>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</si>
  <si>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</si>
  <si>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</si>
  <si>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</si>
  <si>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</si>
  <si>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</si>
  <si>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</si>
  <si>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</si>
  <si>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</si>
  <si>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</si>
  <si>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</si>
  <si>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</si>
  <si>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</si>
  <si>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</si>
  <si>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</si>
  <si>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</si>
  <si>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</si>
  <si>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</si>
  <si>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</si>
  <si>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</si>
  <si>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</si>
  <si>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</si>
  <si>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</si>
  <si>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</si>
  <si>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</si>
  <si>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</si>
  <si>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</si>
  <si>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</si>
  <si>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</si>
  <si>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</si>
  <si>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</si>
  <si>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</si>
  <si>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</si>
  <si>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</si>
  <si>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</si>
  <si>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</si>
  <si>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</si>
  <si>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</si>
  <si>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</si>
  <si>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</si>
  <si>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</si>
  <si>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</si>
  <si>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</si>
  <si>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</si>
  <si>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</si>
  <si>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</si>
  <si>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</si>
  <si>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</si>
  <si>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</si>
  <si>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</si>
  <si>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</si>
  <si>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</si>
  <si>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</si>
  <si>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</si>
  <si>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</si>
  <si>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</si>
  <si>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</si>
  <si>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</si>
  <si>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</si>
  <si>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</si>
  <si>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</si>
  <si>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</si>
  <si>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</si>
  <si>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</si>
  <si>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</si>
  <si>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</si>
  <si>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</si>
  <si>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</si>
  <si>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</si>
  <si>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</si>
  <si>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</si>
  <si>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</si>
  <si>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</si>
  <si>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</si>
  <si>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</si>
  <si>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</si>
  <si>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</si>
  <si>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</si>
  <si>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</si>
  <si>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</si>
  <si>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</si>
  <si>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</si>
  <si>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</si>
  <si>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</si>
  <si>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</si>
  <si>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</si>
  <si>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</si>
  <si>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</si>
  <si>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</si>
  <si>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</si>
  <si>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</si>
  <si>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</si>
  <si>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</si>
  <si>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</si>
  <si>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</si>
  <si>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</si>
  <si>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</si>
  <si>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</si>
  <si>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</si>
  <si>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</si>
  <si>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</si>
  <si>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</si>
  <si>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</si>
  <si>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</si>
  <si>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</si>
  <si>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</si>
  <si>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</si>
  <si>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</si>
  <si>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</si>
  <si>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</si>
  <si>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</si>
  <si>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</si>
  <si>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</si>
  <si>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</si>
  <si>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</si>
  <si>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</si>
  <si>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</si>
  <si>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</si>
  <si>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</si>
  <si>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</si>
  <si>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</si>
  <si>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</si>
  <si>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</si>
  <si>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</si>
  <si>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</si>
  <si>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</si>
  <si>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</si>
  <si>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</si>
  <si>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</si>
  <si>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</si>
  <si>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</si>
  <si>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</si>
  <si>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</si>
  <si>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</si>
  <si>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</si>
  <si>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</si>
  <si>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</si>
  <si>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</si>
  <si>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</si>
  <si>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</si>
  <si>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</si>
  <si>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</si>
  <si>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</si>
  <si>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</si>
  <si>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</si>
  <si>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</si>
  <si>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</si>
  <si>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</si>
  <si>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</si>
  <si>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</si>
  <si>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</si>
  <si>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</si>
  <si>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</si>
  <si>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</si>
  <si>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</si>
  <si>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</si>
  <si>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</si>
  <si>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</si>
  <si>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</si>
  <si>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</si>
  <si>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</si>
  <si>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</si>
  <si>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</si>
  <si>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</si>
  <si>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</si>
  <si>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</si>
  <si>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</si>
  <si>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</si>
  <si>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</si>
  <si>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</si>
  <si>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</si>
  <si>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</si>
  <si>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</si>
  <si>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</si>
  <si>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</si>
  <si>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</si>
  <si>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</si>
  <si>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</si>
  <si>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</si>
  <si>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</si>
  <si>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</si>
  <si>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</si>
  <si>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</si>
  <si>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</si>
  <si>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</si>
  <si>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</si>
  <si>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</si>
  <si>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</si>
  <si>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</si>
  <si>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</si>
  <si>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</si>
  <si>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</si>
  <si>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</si>
  <si>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</si>
  <si>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</si>
  <si>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</si>
  <si>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</si>
  <si>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</si>
  <si>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</si>
  <si>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</si>
  <si>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</si>
  <si>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</si>
  <si>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</si>
  <si>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</si>
  <si>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</si>
  <si>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</si>
  <si>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</si>
  <si>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</si>
  <si>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</si>
  <si>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</si>
  <si>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</si>
  <si>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</si>
  <si>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</si>
  <si>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</si>
  <si>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</si>
  <si>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</si>
  <si>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</si>
  <si>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</si>
  <si>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</si>
  <si>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</si>
  <si>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</si>
  <si>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</si>
  <si>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</si>
  <si>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</si>
  <si>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</si>
  <si>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</si>
  <si>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</si>
  <si>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</si>
  <si>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</si>
  <si>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</si>
  <si>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</si>
  <si>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</si>
  <si>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</si>
  <si>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</si>
  <si>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</si>
  <si>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</si>
  <si>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</si>
  <si>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</si>
  <si>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</si>
  <si>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</si>
  <si>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</si>
  <si>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</si>
  <si>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</si>
  <si>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</si>
  <si>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</si>
  <si>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</si>
  <si>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</si>
  <si>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</si>
  <si>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</si>
  <si>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</si>
  <si>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</si>
  <si>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</si>
  <si>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</si>
  <si>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</si>
  <si>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</si>
  <si>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</si>
  <si>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</si>
  <si>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</si>
  <si>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</si>
  <si>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</si>
  <si>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</si>
  <si>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</si>
  <si>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</si>
  <si>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</si>
  <si>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</si>
  <si>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</si>
  <si>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</si>
  <si>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</si>
  <si>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</si>
  <si>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</si>
  <si>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</si>
  <si>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</si>
  <si>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</si>
  <si>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</si>
  <si>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</si>
  <si>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</si>
  <si>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</si>
  <si>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</si>
  <si>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</si>
  <si>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</si>
  <si>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</si>
  <si>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</si>
  <si>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</si>
  <si>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</si>
  <si>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</si>
  <si>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</si>
  <si>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</si>
  <si>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</si>
  <si>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</si>
  <si>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</si>
  <si>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</si>
  <si>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</si>
  <si>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</si>
  <si>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</si>
  <si>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</si>
  <si>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</si>
  <si>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</si>
  <si>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</si>
  <si>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</si>
  <si>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</si>
  <si>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</si>
  <si>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</si>
  <si>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</si>
  <si>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</si>
  <si>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</si>
  <si>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</si>
  <si>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</si>
  <si>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</si>
  <si>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</si>
  <si>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</si>
  <si>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</si>
  <si>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</si>
  <si>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</si>
  <si>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</si>
  <si>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</si>
  <si>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</si>
  <si>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</si>
  <si>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</si>
  <si>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</si>
  <si>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</si>
  <si>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</si>
  <si>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</si>
  <si>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</si>
  <si>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</si>
  <si>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</si>
  <si>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</si>
  <si>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</si>
  <si>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</si>
  <si>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</si>
  <si>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</si>
  <si>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</si>
  <si>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</si>
  <si>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</si>
  <si>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</si>
  <si>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</si>
  <si>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</si>
  <si>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</si>
  <si>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</si>
  <si>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</si>
  <si>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</si>
  <si>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</si>
  <si>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</si>
  <si>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</si>
  <si>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</si>
  <si>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</si>
  <si>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</si>
  <si>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</si>
  <si>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</si>
  <si>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</si>
  <si>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</si>
  <si>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</si>
  <si>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</si>
  <si>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</si>
  <si>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</si>
  <si>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</si>
  <si>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</si>
  <si>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</si>
  <si>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</si>
  <si>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</si>
  <si>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</si>
  <si>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</si>
  <si>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</si>
  <si>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</si>
  <si>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</si>
  <si>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</si>
  <si>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</si>
  <si>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</si>
  <si>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</si>
  <si>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</si>
  <si>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</si>
  <si>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</si>
  <si>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</si>
  <si>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</si>
  <si>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</si>
  <si>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</si>
  <si>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</si>
  <si>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</si>
  <si>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</si>
  <si>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</si>
  <si>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</si>
  <si>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</si>
  <si>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</si>
  <si>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</si>
  <si>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</si>
  <si>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</si>
  <si>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</si>
  <si>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</si>
  <si>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</si>
  <si>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</si>
  <si>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</si>
  <si>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</si>
  <si>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</si>
  <si>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</si>
  <si>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</si>
  <si>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</si>
  <si>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</si>
  <si>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</si>
  <si>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</si>
  <si>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</si>
  <si>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</si>
  <si>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</si>
  <si>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</si>
  <si>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</si>
  <si>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</si>
  <si>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</si>
  <si>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</si>
  <si>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</si>
  <si>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</si>
  <si>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</si>
  <si>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</si>
  <si>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</si>
  <si>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</si>
  <si>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</si>
  <si>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</si>
  <si>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</si>
  <si>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</si>
  <si>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</si>
  <si>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</si>
  <si>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</si>
  <si>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</si>
  <si>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</si>
  <si>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</si>
  <si>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</si>
  <si>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</si>
  <si>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</si>
  <si>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</si>
  <si>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</si>
  <si>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</si>
  <si>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</si>
  <si>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</si>
  <si>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</si>
  <si>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</si>
  <si>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</si>
  <si>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</si>
  <si>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</si>
  <si>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</si>
  <si>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</si>
  <si>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</si>
  <si>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</si>
  <si>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</si>
  <si>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</si>
  <si>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</si>
  <si>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</si>
  <si>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</si>
  <si>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</si>
  <si>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</si>
  <si>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</si>
  <si>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</si>
  <si>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</si>
  <si>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</si>
  <si>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</si>
  <si>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</si>
  <si>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</si>
  <si>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</si>
  <si>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</si>
  <si>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</si>
  <si>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</si>
  <si>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</si>
  <si>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</si>
  <si>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</si>
  <si>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</si>
  <si>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</si>
  <si>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</si>
  <si>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</si>
  <si>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</si>
  <si>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</si>
  <si>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</si>
  <si>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</si>
  <si>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</si>
  <si>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</si>
  <si>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</si>
  <si>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</si>
  <si>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</si>
  <si>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</si>
  <si>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</si>
  <si>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</si>
  <si>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</si>
  <si>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</si>
  <si>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</si>
  <si>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</si>
  <si>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</si>
  <si>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</si>
  <si>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</si>
  <si>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</si>
  <si>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</si>
  <si>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</si>
  <si>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</si>
  <si>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</si>
  <si>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</si>
  <si>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</si>
  <si>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</si>
  <si>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</si>
  <si>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</si>
  <si>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</si>
  <si>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</si>
  <si>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</si>
  <si>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</si>
  <si>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</si>
  <si>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</si>
  <si>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</si>
  <si>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</si>
  <si>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</si>
  <si>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</si>
  <si>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</si>
  <si>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</si>
  <si>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</si>
  <si>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</si>
  <si>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</si>
  <si>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</si>
  <si>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</si>
  <si>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</si>
  <si>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</si>
  <si>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</si>
  <si>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</si>
  <si>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</si>
  <si>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</si>
  <si>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</si>
  <si>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</si>
  <si>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</si>
  <si>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</si>
  <si>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</si>
  <si>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</si>
  <si>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</si>
  <si>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</si>
  <si>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</si>
  <si>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</si>
  <si>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</si>
  <si>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</si>
  <si>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</si>
  <si>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</si>
  <si>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</si>
  <si>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</si>
  <si>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</si>
  <si>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</si>
  <si>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</si>
  <si>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</si>
  <si>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</si>
  <si>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</si>
  <si>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</si>
  <si>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</si>
  <si>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</si>
  <si>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</si>
  <si>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</si>
  <si>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</si>
  <si>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</si>
  <si>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</si>
  <si>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</si>
  <si>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</si>
  <si>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</si>
  <si>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</si>
  <si>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</si>
  <si>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</si>
  <si>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</si>
  <si>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</si>
  <si>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</si>
  <si>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</si>
  <si>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</si>
  <si>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</si>
  <si>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</si>
  <si>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</si>
  <si>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</si>
  <si>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</si>
  <si>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</si>
  <si>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</si>
  <si>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</si>
  <si>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</si>
  <si>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</si>
  <si>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</si>
  <si>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</si>
  <si>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</si>
  <si>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</si>
  <si>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</si>
  <si>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</si>
  <si>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</si>
  <si>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</si>
  <si>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</si>
  <si>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</si>
  <si>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</si>
  <si>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</si>
  <si>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</si>
  <si>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</si>
  <si>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</si>
  <si>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</si>
  <si>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</si>
  <si>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</si>
  <si>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</si>
  <si>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</si>
  <si>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</si>
  <si>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</si>
  <si>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</si>
  <si>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</si>
  <si>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</si>
  <si>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</si>
  <si>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</si>
  <si>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</si>
  <si>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</si>
  <si>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</si>
  <si>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</si>
  <si>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</si>
  <si>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</si>
  <si>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</si>
  <si>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</si>
  <si>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</si>
  <si>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</si>
  <si>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</si>
  <si>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</si>
  <si>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</si>
  <si>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</si>
  <si>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</si>
  <si>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</si>
  <si>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</si>
  <si>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</si>
  <si>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</si>
  <si>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</si>
  <si>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</si>
  <si>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</si>
  <si>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</si>
  <si>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</si>
  <si>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</si>
  <si>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</si>
  <si>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</si>
  <si>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</si>
  <si>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</si>
  <si>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</si>
  <si>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</si>
  <si>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</si>
  <si>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</si>
  <si>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</si>
  <si>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</si>
  <si>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</si>
  <si>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</si>
  <si>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</si>
  <si>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</si>
  <si>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</si>
  <si>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</si>
  <si>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</si>
  <si>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</si>
  <si>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</si>
  <si>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</si>
  <si>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</si>
  <si>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</si>
  <si>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</si>
  <si>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</si>
  <si>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</si>
  <si>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</si>
  <si>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</si>
  <si>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</si>
  <si>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</si>
  <si>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</si>
  <si>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</si>
  <si>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</si>
  <si>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</si>
  <si>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</si>
  <si>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</si>
  <si>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</si>
  <si>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</si>
  <si>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</si>
  <si>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</si>
  <si>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</si>
  <si>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</si>
  <si>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</si>
  <si>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</si>
  <si>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</si>
  <si>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</si>
  <si>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</si>
  <si>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</si>
  <si>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</si>
  <si>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</si>
  <si>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</si>
  <si>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</si>
  <si>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</si>
  <si>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</si>
  <si>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</si>
  <si>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</si>
  <si>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</si>
  <si>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</si>
  <si>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</si>
  <si>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</si>
  <si>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</si>
  <si>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</si>
  <si>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</si>
  <si>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</si>
  <si>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</si>
  <si>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</si>
  <si>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</si>
  <si>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</si>
  <si>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</si>
  <si>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</si>
  <si>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</si>
  <si>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</si>
  <si>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</si>
  <si>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</si>
  <si>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</si>
  <si>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</si>
  <si>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</si>
  <si>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</si>
  <si>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</si>
  <si>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</si>
  <si>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</si>
  <si>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</si>
  <si>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</si>
  <si>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</si>
  <si>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</si>
  <si>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</si>
  <si>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</si>
  <si>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</si>
  <si>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</si>
  <si>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</si>
  <si>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</si>
  <si>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</si>
  <si>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</si>
  <si>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</si>
  <si>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</si>
  <si>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</si>
  <si>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</si>
  <si>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</si>
  <si>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</si>
  <si>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</si>
  <si>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</si>
  <si>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</si>
  <si>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</si>
  <si>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</si>
  <si>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</si>
  <si>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</si>
  <si>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</si>
  <si>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</si>
  <si>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</si>
  <si>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</si>
  <si>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</si>
  <si>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</si>
  <si>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</si>
  <si>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</si>
  <si>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</si>
  <si>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</si>
  <si>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</si>
  <si>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</si>
  <si>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</si>
  <si>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</si>
  <si>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</si>
  <si>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</si>
  <si>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</si>
  <si>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</si>
  <si>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</si>
  <si>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</si>
  <si>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</si>
  <si>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</si>
  <si>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</si>
  <si>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</si>
  <si>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</si>
  <si>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</si>
  <si>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</si>
  <si>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</si>
  <si>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</si>
  <si>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</si>
  <si>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</si>
  <si>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</si>
  <si>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</si>
  <si>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</si>
  <si>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</si>
  <si>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</si>
  <si>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</si>
  <si>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</si>
  <si>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</si>
  <si>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</si>
  <si>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</si>
  <si>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</si>
  <si>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</si>
  <si>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</si>
  <si>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</si>
  <si>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</si>
  <si>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</si>
  <si>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</si>
  <si>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</si>
  <si>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</si>
  <si>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</si>
  <si>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</si>
  <si>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</si>
  <si>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</si>
  <si>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</si>
  <si>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</si>
  <si>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</si>
  <si>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</si>
  <si>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</si>
  <si>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</si>
  <si>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</si>
  <si>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</si>
  <si>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</si>
  <si>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</si>
  <si>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</si>
  <si>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</si>
  <si>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</si>
  <si>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</si>
  <si>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</si>
  <si>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</si>
  <si>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</si>
  <si>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</si>
  <si>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</si>
  <si>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</si>
  <si>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</si>
  <si>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</si>
  <si>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</si>
  <si>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</si>
  <si>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</si>
  <si>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</si>
  <si>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</si>
  <si>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</si>
  <si>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</si>
  <si>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</si>
  <si>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</si>
  <si>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</si>
  <si>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</si>
  <si>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</si>
  <si>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</si>
  <si>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</si>
  <si>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</si>
  <si>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</si>
  <si>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</si>
  <si>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</si>
  <si>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</si>
  <si>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</si>
  <si>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</si>
  <si>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</si>
  <si>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</si>
  <si>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</si>
  <si>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</si>
  <si>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</si>
  <si>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</si>
  <si>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</si>
  <si>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</si>
  <si>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</si>
  <si>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</si>
  <si>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</si>
  <si>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</si>
  <si>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</si>
  <si>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</si>
  <si>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</si>
  <si>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</si>
  <si>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</si>
  <si>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</si>
  <si>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</si>
  <si>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</si>
  <si>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</si>
  <si>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</si>
  <si>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</si>
  <si>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</si>
  <si>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</si>
  <si>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</si>
  <si>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</si>
  <si>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</si>
  <si>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</si>
  <si>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</si>
  <si>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</si>
  <si>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</si>
  <si>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</si>
  <si>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</si>
  <si>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</si>
  <si>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</si>
  <si>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</si>
  <si>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</si>
  <si>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</si>
  <si>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</si>
  <si>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</si>
  <si>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</si>
  <si>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</si>
  <si>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</si>
  <si>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</si>
  <si>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</si>
  <si>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</si>
  <si>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</si>
  <si>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</si>
  <si>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</si>
  <si>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</si>
  <si>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</si>
  <si>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</si>
  <si>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</si>
  <si>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</si>
  <si>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</si>
  <si>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</si>
  <si>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</si>
  <si>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</si>
  <si>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</si>
  <si>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</si>
  <si>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</si>
  <si>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</si>
  <si>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</si>
  <si>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</si>
  <si>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</si>
  <si>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</si>
  <si>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</si>
  <si>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</si>
  <si>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</si>
  <si>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</si>
  <si>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</si>
  <si>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</si>
  <si>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</si>
  <si>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</si>
  <si>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</si>
  <si>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</si>
  <si>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</si>
  <si>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</si>
  <si>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</si>
  <si>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</si>
  <si>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</si>
  <si>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</si>
  <si>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</si>
  <si>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</si>
  <si>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</si>
  <si>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</si>
  <si>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</si>
  <si>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</si>
  <si>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</si>
  <si>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</si>
  <si>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</si>
  <si>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</si>
  <si>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</si>
  <si>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</si>
  <si>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</si>
  <si>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</si>
  <si>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</si>
  <si>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</si>
  <si>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</si>
  <si>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</si>
  <si>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</si>
  <si>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</si>
  <si>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</si>
  <si>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</si>
  <si>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</si>
  <si>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</si>
  <si>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</si>
  <si>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</si>
  <si>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</si>
  <si>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</si>
  <si>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</si>
  <si>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</si>
  <si>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</si>
  <si>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</si>
  <si>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</si>
  <si>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</si>
  <si>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</si>
  <si>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</si>
  <si>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</si>
  <si>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</si>
  <si>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</si>
  <si>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</si>
  <si>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</si>
  <si>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</si>
  <si>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</si>
  <si>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</si>
  <si>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</si>
  <si>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</si>
  <si>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</si>
  <si>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</si>
  <si>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</si>
  <si>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</si>
  <si>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</si>
  <si>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</si>
  <si>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</si>
  <si>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</si>
  <si>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</si>
  <si>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</si>
  <si>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</si>
  <si>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</si>
  <si>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</si>
  <si>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</si>
  <si>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</si>
  <si>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</si>
  <si>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</si>
  <si>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</si>
  <si>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</si>
  <si>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</si>
  <si>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</si>
  <si>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</si>
  <si>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</si>
  <si>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</si>
  <si>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</si>
  <si>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</si>
  <si>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</si>
  <si>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</si>
  <si>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</si>
  <si>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</si>
  <si>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</si>
  <si>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</si>
  <si>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</si>
  <si>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</si>
  <si>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</si>
  <si>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</si>
  <si>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</si>
  <si>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</si>
  <si>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</si>
  <si>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</si>
  <si>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</si>
  <si>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</si>
  <si>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</si>
  <si>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</si>
  <si>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</si>
  <si>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</si>
  <si>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</si>
  <si>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</si>
  <si>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</si>
  <si>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</si>
  <si>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</si>
  <si>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</si>
  <si>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</si>
  <si>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</si>
  <si>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</si>
  <si>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</si>
  <si>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</si>
  <si>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</si>
  <si>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</si>
  <si>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</si>
  <si>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</si>
  <si>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</si>
  <si>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</si>
  <si>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</si>
  <si>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</si>
  <si>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</si>
  <si>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</si>
  <si>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</si>
  <si>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</si>
  <si>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</si>
  <si>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</si>
  <si>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</si>
  <si>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</si>
  <si>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</si>
  <si>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</si>
  <si>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</si>
  <si>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</si>
  <si>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</si>
  <si>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</si>
  <si>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</si>
  <si>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</si>
  <si>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</si>
  <si>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</si>
  <si>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</si>
  <si>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</si>
  <si>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</si>
  <si>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</si>
  <si>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</si>
  <si>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</si>
  <si>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</si>
  <si>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</si>
  <si>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</si>
  <si>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</si>
  <si>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</si>
  <si>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</si>
  <si>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</si>
  <si>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</si>
  <si>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</si>
  <si>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</si>
  <si>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</si>
  <si>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</si>
  <si>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</si>
  <si>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</si>
  <si>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</si>
  <si>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</si>
  <si>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</si>
  <si>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</si>
  <si>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</si>
  <si>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</si>
  <si>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</si>
  <si>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</si>
  <si>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</si>
  <si>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</si>
  <si>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</si>
  <si>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</si>
  <si>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</si>
  <si>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</si>
  <si>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</si>
  <si>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</si>
  <si>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</si>
  <si>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</si>
  <si>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</si>
  <si>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</si>
  <si>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</si>
  <si>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</si>
  <si>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</si>
  <si>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</si>
  <si>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</si>
  <si>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</si>
  <si>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</si>
  <si>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</si>
  <si>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</si>
  <si>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</si>
  <si>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</si>
  <si>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</si>
  <si>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</si>
  <si>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</si>
  <si>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</si>
  <si>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</si>
  <si>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</si>
  <si>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</si>
  <si>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</si>
  <si>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</si>
  <si>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</si>
  <si>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</si>
  <si>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</si>
  <si>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</si>
  <si>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</si>
  <si>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</si>
  <si>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</si>
  <si>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</si>
  <si>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</si>
  <si>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</si>
  <si>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</si>
  <si>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</si>
  <si>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</si>
  <si>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</si>
  <si>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</si>
  <si>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</si>
  <si>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</si>
  <si>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</si>
  <si>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</si>
  <si>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</si>
  <si>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</si>
  <si>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</si>
  <si>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</si>
  <si>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</si>
  <si>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</si>
  <si>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</si>
  <si>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</si>
  <si>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</si>
  <si>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</si>
  <si>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</si>
  <si>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</si>
  <si>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</si>
  <si>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</si>
  <si>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</si>
  <si>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</si>
  <si>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</si>
  <si>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</si>
  <si>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</si>
  <si>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</si>
  <si>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</si>
  <si>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</si>
  <si>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</si>
  <si>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</si>
  <si>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</si>
  <si>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</si>
  <si>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</si>
  <si>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</si>
  <si>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</si>
  <si>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</si>
  <si>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</si>
  <si>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</si>
  <si>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</si>
  <si>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</si>
  <si>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</si>
  <si>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</si>
  <si>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</si>
  <si>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</si>
  <si>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</si>
  <si>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</si>
  <si>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</si>
  <si>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</si>
  <si>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</si>
  <si>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</si>
  <si>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</si>
  <si>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</si>
  <si>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</si>
  <si>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</si>
  <si>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</si>
  <si>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</si>
  <si>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</si>
  <si>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</si>
  <si>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</si>
  <si>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</si>
  <si>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</si>
  <si>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</si>
  <si>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</si>
  <si>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</si>
  <si>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</si>
  <si>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</si>
  <si>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</si>
  <si>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</si>
  <si>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</si>
  <si>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</si>
  <si>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</si>
  <si>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</si>
  <si>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</si>
  <si>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</si>
  <si>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</si>
  <si>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</si>
  <si>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</si>
  <si>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</si>
  <si>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</si>
  <si>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</si>
  <si>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</si>
  <si>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</si>
  <si>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</si>
  <si>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</si>
  <si>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</si>
  <si>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</si>
  <si>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</si>
  <si>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</si>
  <si>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</si>
  <si>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</si>
  <si>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</si>
  <si>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</si>
  <si>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</si>
  <si>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</si>
  <si>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</si>
  <si>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</si>
  <si>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</si>
  <si>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</si>
  <si>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</si>
  <si>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</si>
  <si>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</si>
  <si>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</si>
  <si>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</si>
  <si>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</si>
  <si>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</si>
  <si>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</si>
  <si>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</si>
  <si>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</si>
  <si>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</si>
  <si>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</si>
  <si>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</si>
  <si>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</si>
  <si>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</si>
  <si>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</si>
  <si>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</si>
  <si>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</si>
  <si>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</si>
  <si>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</si>
  <si>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</si>
  <si>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</si>
  <si>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</si>
  <si>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</si>
  <si>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</si>
  <si>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</si>
  <si>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</si>
  <si>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</si>
  <si>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</si>
  <si>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</si>
  <si>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</si>
  <si>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</si>
  <si>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</si>
  <si>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</si>
  <si>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</si>
  <si>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</si>
  <si>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</si>
  <si>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</si>
  <si>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</si>
  <si>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</si>
  <si>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</si>
  <si>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</si>
  <si>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</si>
  <si>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</si>
  <si>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</si>
  <si>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</si>
  <si>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</si>
  <si>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</si>
  <si>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</si>
  <si>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</si>
  <si>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</si>
  <si>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</si>
  <si>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</si>
  <si>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</si>
  <si>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</si>
  <si>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</si>
  <si>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</si>
  <si>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</si>
  <si>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</si>
  <si>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</si>
  <si>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</si>
  <si>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</si>
  <si>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</si>
  <si>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</si>
  <si>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</si>
  <si>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</si>
  <si>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</si>
  <si>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</si>
  <si>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</si>
  <si>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</si>
  <si>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</si>
  <si>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</si>
  <si>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</si>
  <si>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</si>
  <si>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</si>
  <si>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</si>
  <si>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</si>
  <si>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</si>
  <si>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</si>
  <si>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</si>
  <si>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</si>
  <si>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</si>
  <si>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</si>
  <si>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</si>
  <si>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</si>
  <si>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</si>
  <si>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</si>
  <si>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</si>
  <si>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</si>
  <si>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</si>
  <si>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</si>
  <si>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</si>
  <si>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</si>
  <si>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</si>
  <si>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</si>
  <si>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</si>
  <si>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</si>
  <si>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</si>
  <si>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</si>
  <si>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</si>
  <si>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</si>
  <si>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</si>
  <si>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</si>
  <si>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</si>
  <si>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</si>
  <si>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</si>
  <si>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</si>
  <si>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</si>
  <si>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</si>
  <si>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</si>
  <si>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</si>
  <si>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</si>
  <si>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</si>
  <si>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</si>
  <si>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</si>
  <si>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</si>
  <si>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</si>
  <si>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</si>
  <si>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</si>
  <si>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</si>
  <si>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</si>
  <si>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</si>
  <si>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</si>
  <si>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</si>
  <si>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</si>
  <si>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</si>
  <si>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</si>
  <si>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</si>
  <si>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</si>
  <si>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</si>
  <si>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</si>
  <si>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</si>
  <si>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</si>
  <si>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</si>
  <si>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</si>
  <si>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</si>
  <si>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</si>
  <si>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</si>
  <si>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</si>
  <si>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</si>
  <si>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</si>
  <si>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</si>
  <si>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</si>
  <si>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</si>
  <si>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</si>
  <si>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</si>
  <si>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</si>
  <si>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</si>
  <si>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</si>
  <si>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</si>
  <si>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</si>
  <si>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</si>
  <si>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</si>
  <si>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</si>
  <si>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</si>
  <si>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</si>
  <si>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</si>
  <si>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</si>
  <si>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</si>
  <si>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</si>
  <si>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</si>
  <si>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</si>
  <si>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</si>
  <si>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</si>
  <si>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</si>
  <si>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</si>
  <si>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</si>
  <si>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</si>
  <si>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</si>
  <si>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</si>
  <si>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</si>
  <si>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</si>
  <si>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</si>
  <si>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</si>
  <si>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</si>
  <si>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</si>
  <si>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</si>
  <si>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</si>
  <si>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</si>
  <si>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</si>
  <si>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</si>
  <si>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</si>
  <si>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</si>
  <si>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</si>
  <si>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</si>
  <si>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</si>
  <si>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</si>
  <si>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</si>
  <si>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</si>
  <si>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</si>
  <si>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</si>
  <si>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</si>
  <si>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</si>
  <si>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</si>
  <si>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</si>
  <si>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</si>
  <si>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</si>
  <si>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</si>
  <si>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</si>
  <si>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</si>
  <si>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</si>
  <si>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</si>
  <si>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</si>
  <si>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</si>
  <si>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</si>
  <si>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</si>
  <si>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</si>
  <si>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</si>
  <si>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</si>
  <si>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</si>
  <si>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</si>
  <si>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</si>
  <si>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</si>
  <si>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</si>
  <si>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</si>
  <si>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</si>
  <si>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</si>
  <si>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</si>
  <si>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</si>
  <si>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</si>
  <si>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</si>
  <si>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</si>
  <si>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</si>
  <si>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</si>
  <si>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</si>
  <si>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</si>
  <si>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</si>
  <si>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</si>
  <si>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</si>
  <si>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</si>
  <si>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</si>
  <si>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</si>
  <si>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</si>
  <si>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</si>
  <si>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</si>
  <si>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</si>
  <si>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</si>
  <si>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</si>
  <si>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</si>
  <si>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</si>
  <si>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</si>
  <si>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</si>
  <si>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</si>
  <si>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</si>
  <si>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</si>
  <si>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</si>
  <si>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</si>
  <si>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</si>
  <si>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</si>
  <si>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</si>
  <si>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</si>
  <si>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</si>
  <si>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</si>
  <si>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</si>
  <si>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</si>
  <si>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</si>
  <si>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</si>
  <si>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</si>
  <si>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</si>
  <si>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</si>
  <si>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</si>
  <si>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</si>
  <si>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</si>
  <si>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</si>
  <si>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</si>
  <si>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</si>
  <si>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</si>
  <si>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</si>
  <si>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</si>
  <si>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</si>
  <si>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</si>
  <si>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</si>
  <si>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</si>
  <si>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</si>
  <si>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</si>
  <si>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</si>
  <si>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</si>
  <si>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</si>
  <si>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</si>
  <si>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</si>
  <si>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</si>
  <si>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</si>
  <si>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</si>
  <si>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</si>
  <si>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</si>
  <si>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</si>
  <si>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</si>
  <si>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</si>
  <si>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</si>
  <si>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</si>
  <si>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</si>
  <si>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</si>
  <si>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</si>
  <si>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</si>
  <si>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</si>
  <si>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</si>
  <si>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</si>
  <si>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</si>
  <si>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</si>
  <si>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</si>
  <si>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</si>
  <si>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</si>
  <si>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</si>
  <si>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</si>
  <si>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</si>
  <si>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</si>
  <si>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</si>
  <si>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</si>
  <si>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</si>
  <si>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</si>
  <si>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</si>
  <si>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</si>
  <si>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</si>
  <si>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</si>
  <si>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</si>
  <si>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</si>
  <si>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</si>
  <si>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</si>
  <si>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</si>
  <si>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</si>
  <si>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</si>
  <si>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</si>
  <si>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</si>
  <si>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</si>
  <si>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</si>
  <si>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</si>
  <si>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</si>
  <si>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</si>
  <si>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</si>
  <si>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</si>
  <si>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</si>
  <si>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</si>
  <si>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</si>
  <si>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</si>
  <si>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</si>
  <si>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</si>
  <si>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</si>
  <si>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</si>
  <si>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</si>
  <si>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</si>
  <si>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</si>
  <si>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</si>
  <si>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</si>
  <si>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</si>
  <si>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</si>
  <si>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</si>
  <si>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</si>
  <si>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</si>
  <si>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</si>
  <si>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</si>
  <si>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</si>
  <si>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</si>
  <si>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</si>
  <si>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</si>
  <si>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</si>
  <si>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</si>
  <si>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</si>
  <si>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</si>
  <si>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</si>
  <si>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</si>
  <si>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</si>
  <si>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</si>
  <si>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</si>
  <si>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</si>
  <si>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</si>
  <si>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</si>
  <si>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</si>
  <si>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</si>
  <si>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</si>
  <si>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</si>
  <si>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</si>
  <si>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</si>
  <si>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</si>
  <si>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</si>
  <si>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</si>
  <si>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</si>
  <si>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</si>
  <si>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</si>
  <si>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</si>
  <si>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</si>
  <si>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</si>
  <si>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</si>
  <si>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</si>
  <si>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</si>
  <si>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</si>
  <si>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</si>
  <si>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</si>
  <si>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</si>
  <si>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</si>
  <si>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</si>
  <si>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</si>
  <si>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</si>
  <si>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</si>
  <si>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</si>
  <si>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</si>
  <si>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</si>
  <si>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</si>
  <si>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</si>
  <si>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</si>
  <si>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</si>
  <si>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</si>
  <si>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</si>
  <si>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</si>
  <si>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</si>
  <si>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</si>
  <si>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</si>
  <si>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</si>
  <si>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</si>
  <si>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</si>
  <si>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</si>
  <si>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</si>
  <si>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</si>
  <si>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</si>
  <si>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</si>
  <si>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</si>
  <si>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</si>
  <si>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</si>
  <si>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</si>
  <si>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</si>
  <si>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</si>
  <si>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</si>
  <si>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</si>
  <si>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</si>
  <si>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</si>
  <si>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</si>
  <si>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</si>
  <si>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</si>
  <si>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</si>
  <si>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</si>
  <si>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</si>
  <si>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</si>
  <si>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</si>
  <si>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</si>
  <si>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</si>
  <si>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</si>
  <si>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</si>
  <si>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</si>
  <si>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</si>
  <si>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</si>
  <si>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</si>
  <si>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</si>
  <si>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</si>
  <si>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</si>
  <si>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</si>
  <si>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</si>
  <si>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</si>
  <si>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</si>
  <si>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</si>
  <si>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</si>
  <si>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</si>
  <si>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</si>
  <si>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</si>
  <si>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</si>
  <si>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</si>
  <si>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</si>
  <si>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</si>
  <si>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</si>
  <si>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</si>
  <si>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</si>
  <si>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</si>
  <si>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</si>
  <si>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</si>
  <si>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</si>
  <si>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</si>
  <si>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</si>
  <si>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</si>
  <si>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</si>
  <si>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</si>
  <si>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</si>
  <si>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</si>
  <si>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</si>
  <si>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</si>
  <si>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</si>
  <si>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</si>
  <si>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</si>
  <si>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</si>
  <si>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</si>
  <si>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</si>
  <si>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</si>
  <si>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</si>
  <si>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</si>
  <si>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</si>
  <si>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</si>
  <si>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</si>
  <si>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</si>
  <si>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</si>
  <si>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</si>
  <si>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</si>
  <si>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</si>
  <si>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</si>
  <si>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</si>
  <si>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</si>
  <si>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</si>
  <si>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</si>
  <si>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</si>
  <si>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</si>
  <si>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</si>
  <si>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</si>
  <si>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</si>
  <si>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</si>
  <si>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</si>
  <si>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</si>
  <si>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</si>
  <si>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</si>
  <si>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</si>
  <si>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</si>
  <si>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</si>
  <si>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</si>
  <si>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</si>
  <si>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</si>
  <si>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</si>
  <si>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</si>
  <si>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</si>
  <si>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</si>
  <si>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</si>
  <si>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</si>
  <si>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</si>
  <si>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</si>
  <si>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</si>
  <si>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</si>
  <si>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</si>
  <si>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</si>
  <si>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</si>
  <si>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</si>
  <si>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</si>
  <si>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</si>
  <si>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</si>
  <si>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</si>
  <si>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</si>
  <si>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</si>
  <si>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</si>
  <si>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</si>
  <si>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</si>
  <si>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</si>
  <si>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</si>
  <si>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</si>
  <si>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</si>
  <si>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</si>
  <si>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</si>
  <si>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</si>
  <si>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</si>
  <si>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</si>
  <si>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</si>
  <si>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</si>
  <si>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</si>
  <si>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</si>
  <si>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</si>
  <si>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</si>
  <si>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</si>
  <si>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</si>
  <si>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</si>
  <si>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</si>
  <si>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</si>
  <si>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</si>
  <si>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</si>
  <si>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</si>
  <si>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</si>
  <si>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</si>
  <si>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</si>
  <si>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</si>
  <si>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</si>
  <si>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</si>
  <si>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</si>
  <si>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</si>
  <si>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</si>
  <si>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</si>
  <si>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</si>
  <si>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</si>
  <si>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</si>
  <si>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</si>
  <si>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</si>
  <si>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</si>
  <si>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</si>
  <si>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</si>
  <si>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</si>
  <si>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</si>
  <si>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</si>
  <si>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</si>
  <si>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</si>
  <si>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</si>
  <si>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</si>
  <si>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</si>
  <si>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</si>
  <si>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</si>
  <si>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</si>
  <si>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</si>
  <si>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</si>
  <si>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</si>
  <si>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</si>
  <si>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</si>
  <si>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</si>
  <si>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</si>
  <si>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</si>
  <si>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</si>
  <si>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</si>
  <si>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</si>
  <si>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</si>
  <si>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</si>
  <si>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</si>
  <si>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</si>
  <si>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</si>
  <si>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</si>
  <si>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</si>
  <si>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</si>
  <si>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</si>
  <si>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</si>
  <si>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</si>
  <si>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</si>
  <si>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</si>
  <si>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</si>
  <si>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</si>
  <si>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</si>
  <si>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</si>
  <si>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</si>
  <si>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</si>
  <si>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</si>
  <si>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</si>
  <si>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</si>
  <si>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</si>
  <si>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</si>
  <si>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</si>
  <si>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</si>
  <si>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</si>
  <si>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</si>
  <si>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</si>
  <si>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</si>
  <si>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</si>
  <si>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</si>
  <si>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</si>
  <si>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</si>
  <si>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</si>
  <si>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</si>
  <si>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</si>
  <si>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</si>
  <si>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</si>
  <si>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</si>
  <si>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</si>
  <si>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</si>
  <si>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</si>
  <si>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</si>
  <si>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</si>
  <si>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</si>
  <si>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</si>
  <si>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</si>
  <si>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</si>
  <si>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</si>
  <si>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</si>
  <si>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</si>
  <si>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</si>
  <si>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</si>
  <si>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</si>
  <si>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</si>
  <si>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</si>
  <si>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</si>
  <si>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</si>
  <si>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</si>
  <si>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</si>
  <si>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</si>
  <si>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</si>
  <si>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</si>
  <si>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</si>
  <si>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</si>
  <si>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</si>
  <si>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</si>
  <si>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</si>
  <si>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</si>
  <si>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</si>
  <si>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</si>
  <si>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</si>
  <si>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</si>
  <si>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</si>
  <si>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</si>
  <si>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</si>
  <si>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</si>
  <si>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</si>
  <si>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</si>
  <si>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</si>
  <si>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</si>
  <si>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</si>
  <si>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</si>
  <si>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</si>
  <si>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</si>
  <si>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</si>
  <si>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</si>
  <si>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</si>
  <si>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</si>
  <si>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</si>
  <si>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</si>
  <si>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</si>
  <si>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</si>
  <si>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</si>
  <si>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</si>
  <si>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</si>
  <si>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</si>
  <si>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</si>
  <si>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</si>
  <si>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</si>
  <si>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</si>
  <si>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</si>
  <si>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</si>
  <si>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</si>
  <si>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</si>
  <si>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</si>
  <si>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</si>
  <si>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</si>
  <si>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</si>
  <si>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</si>
  <si>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</si>
  <si>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</si>
  <si>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</si>
  <si>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</si>
  <si>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</si>
  <si>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</si>
  <si>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</si>
  <si>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</si>
  <si>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</si>
  <si>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</si>
  <si>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</si>
  <si>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</si>
  <si>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</si>
  <si>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</si>
  <si>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</si>
  <si>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</si>
  <si>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</si>
  <si>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</si>
  <si>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</si>
  <si>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</si>
  <si>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</si>
  <si>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</si>
  <si>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</si>
  <si>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</si>
  <si>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</si>
  <si>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</si>
  <si>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</si>
  <si>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</si>
  <si>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</si>
  <si>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</si>
  <si>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</si>
  <si>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</si>
  <si>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</si>
  <si>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</si>
  <si>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</si>
  <si>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</si>
  <si>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</si>
  <si>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</si>
  <si>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</si>
  <si>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</si>
  <si>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</si>
  <si>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</si>
  <si>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</si>
  <si>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</si>
  <si>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</si>
  <si>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</si>
  <si>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</si>
  <si>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</si>
  <si>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</si>
  <si>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</si>
  <si>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</si>
  <si>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</si>
  <si>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</si>
  <si>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</si>
  <si>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</si>
  <si>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</si>
  <si>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</si>
  <si>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</si>
  <si>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</si>
  <si>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</si>
  <si>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</si>
  <si>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</si>
  <si>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</si>
  <si>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</si>
  <si>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</si>
  <si>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</si>
  <si>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</si>
  <si>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</si>
  <si>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</si>
  <si>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</si>
  <si>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</si>
  <si>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</si>
  <si>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</si>
  <si>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</si>
  <si>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</si>
  <si>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</si>
  <si>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</si>
  <si>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</si>
  <si>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</si>
  <si>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</si>
  <si>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</si>
  <si>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</si>
  <si>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</si>
  <si>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</si>
  <si>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</si>
  <si>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</si>
  <si>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</si>
  <si>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</si>
  <si>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</si>
  <si>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</si>
  <si>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</si>
  <si>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</si>
  <si>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</si>
  <si>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</si>
  <si>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</si>
  <si>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</si>
  <si>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</si>
  <si>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</si>
  <si>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</si>
  <si>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</si>
  <si>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</si>
  <si>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</si>
  <si>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</si>
  <si>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</si>
  <si>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</si>
  <si>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</si>
  <si>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</si>
  <si>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</si>
  <si>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</si>
  <si>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</si>
  <si>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</si>
  <si>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</si>
  <si>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</si>
  <si>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</si>
  <si>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</si>
  <si>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</si>
  <si>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</si>
  <si>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</si>
  <si>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</si>
  <si>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</si>
  <si>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</si>
  <si>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</si>
  <si>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</si>
  <si>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</si>
  <si>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</si>
  <si>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</si>
  <si>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</si>
  <si>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</si>
  <si>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</si>
  <si>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</si>
  <si>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</si>
  <si>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</si>
  <si>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</si>
  <si>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</si>
  <si>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</si>
  <si>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</si>
  <si>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</si>
  <si>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</si>
  <si>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</si>
  <si>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</si>
  <si>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</si>
  <si>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</si>
  <si>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</si>
  <si>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</si>
  <si>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</si>
  <si>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</si>
  <si>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</si>
  <si>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</si>
  <si>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</si>
  <si>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</si>
  <si>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</si>
  <si>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</si>
  <si>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</si>
  <si>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</si>
  <si>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</si>
  <si>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</si>
  <si>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</si>
  <si>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</si>
  <si>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</si>
  <si>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</si>
  <si>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</si>
  <si>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</si>
  <si>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</si>
  <si>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</si>
  <si>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</si>
  <si>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</si>
  <si>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</si>
  <si>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</si>
  <si>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</si>
  <si>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</si>
  <si>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</si>
  <si>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</si>
  <si>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</si>
  <si>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</si>
  <si>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</si>
  <si>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</si>
  <si>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</si>
  <si>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</si>
  <si>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</si>
  <si>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</si>
  <si>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</si>
  <si>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</si>
  <si>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</si>
  <si>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</si>
  <si>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</si>
  <si>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</si>
  <si>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</si>
  <si>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</si>
  <si>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</si>
  <si>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</si>
  <si>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</si>
  <si>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</si>
  <si>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</si>
  <si>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</si>
  <si>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</si>
  <si>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</si>
  <si>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</si>
  <si>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</si>
  <si>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</si>
  <si>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</si>
  <si>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</si>
  <si>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</si>
  <si>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</si>
  <si>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</si>
  <si>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</si>
  <si>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</si>
  <si>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</si>
  <si>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</si>
  <si>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</si>
  <si>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</si>
  <si>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</si>
  <si>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</si>
  <si>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</si>
  <si>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</si>
  <si>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</si>
  <si>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</si>
  <si>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</si>
  <si>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</si>
  <si>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</si>
  <si>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</si>
  <si>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</si>
  <si>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</si>
  <si>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</si>
  <si>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</si>
  <si>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</si>
  <si>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</si>
  <si>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</si>
  <si>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</si>
  <si>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</si>
  <si>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</si>
  <si>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</si>
  <si>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</si>
  <si>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</si>
  <si>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</si>
  <si>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</si>
  <si>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</si>
  <si>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</si>
  <si>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</si>
  <si>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</si>
  <si>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</si>
  <si>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</si>
  <si>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</si>
  <si>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</si>
  <si>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</si>
  <si>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</si>
  <si>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</si>
  <si>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</si>
  <si>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</si>
  <si>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</si>
  <si>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</si>
  <si>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</si>
  <si>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</si>
  <si>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</si>
  <si>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</si>
  <si>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</si>
  <si>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</si>
  <si>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</si>
  <si>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</si>
  <si>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</si>
  <si>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</si>
  <si>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</si>
  <si>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</si>
  <si>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</si>
  <si>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</si>
  <si>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</si>
  <si>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</si>
  <si>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</si>
  <si>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</si>
  <si>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</si>
  <si>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</si>
  <si>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</si>
  <si>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</si>
  <si>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</si>
  <si>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</si>
  <si>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</si>
  <si>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</si>
  <si>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</si>
  <si>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</si>
  <si>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</si>
  <si>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</si>
  <si>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</si>
  <si>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</si>
  <si>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</si>
  <si>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</si>
  <si>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</si>
  <si>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</si>
  <si>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</si>
  <si>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</si>
  <si>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</si>
  <si>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</si>
  <si>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</si>
  <si>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</si>
  <si>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</si>
  <si>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</si>
  <si>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</si>
  <si>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</si>
  <si>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</si>
  <si>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</si>
  <si>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</si>
  <si>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</si>
  <si>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</si>
  <si>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</si>
  <si>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</si>
  <si>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</si>
  <si>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</si>
  <si>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</si>
  <si>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</si>
  <si>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</si>
  <si>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</si>
  <si>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</si>
  <si>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</si>
  <si>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</si>
  <si>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</si>
  <si>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</si>
  <si>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</si>
  <si>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</si>
  <si>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</si>
  <si>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</si>
  <si>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</si>
  <si>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</si>
  <si>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</si>
  <si>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</si>
  <si>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</si>
  <si>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</si>
  <si>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</si>
  <si>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</si>
  <si>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</si>
  <si>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</si>
  <si>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</si>
  <si>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</si>
  <si>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</si>
  <si>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</si>
  <si>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</si>
  <si>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</si>
  <si>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</si>
  <si>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</si>
  <si>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</si>
  <si>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</si>
  <si>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</si>
  <si>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</si>
  <si>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</si>
  <si>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</si>
  <si>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</si>
  <si>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</si>
  <si>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</si>
  <si>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</si>
  <si>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</si>
  <si>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</si>
  <si>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</si>
  <si>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</si>
  <si>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</si>
  <si>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</si>
  <si>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</si>
  <si>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</si>
  <si>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</si>
  <si>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</si>
  <si>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</si>
  <si>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</si>
  <si>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</si>
  <si>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</si>
  <si>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</si>
  <si>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</si>
  <si>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</si>
  <si>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</si>
  <si>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</si>
  <si>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</si>
  <si>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</si>
  <si>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</si>
  <si>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</si>
  <si>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</si>
  <si>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</si>
  <si>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</si>
  <si>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</si>
  <si>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</si>
  <si>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</si>
  <si>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</si>
  <si>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</si>
  <si>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</si>
  <si>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</si>
  <si>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</si>
  <si>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</si>
  <si>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</si>
  <si>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</si>
  <si>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</si>
  <si>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</si>
  <si>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</si>
  <si>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</si>
  <si>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</si>
  <si>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</si>
  <si>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</si>
  <si>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</si>
  <si>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</si>
  <si>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</si>
  <si>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</si>
  <si>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</si>
  <si>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</si>
  <si>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</si>
  <si>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</si>
  <si>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</si>
  <si>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</si>
  <si>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</si>
  <si>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</si>
  <si>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</si>
  <si>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</si>
  <si>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</si>
  <si>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</si>
  <si>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</si>
  <si>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</si>
  <si>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</si>
  <si>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</si>
  <si>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</si>
  <si>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</si>
  <si>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</si>
  <si>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</si>
  <si>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</si>
  <si>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</si>
  <si>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</si>
  <si>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</si>
  <si>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</si>
  <si>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</si>
  <si>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</si>
  <si>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</si>
  <si>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</si>
  <si>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</si>
  <si>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</si>
  <si>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</si>
  <si>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</si>
  <si>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</si>
  <si>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</si>
  <si>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</si>
  <si>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</si>
  <si>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</si>
  <si>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</si>
  <si>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</si>
  <si>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</si>
  <si>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</si>
  <si>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</si>
  <si>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</si>
  <si>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</si>
  <si>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</si>
  <si>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</si>
  <si>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</si>
  <si>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</si>
  <si>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</si>
  <si>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</si>
  <si>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</si>
  <si>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</si>
  <si>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</si>
  <si>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</si>
  <si>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</si>
  <si>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</si>
  <si>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</si>
  <si>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</si>
  <si>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</si>
  <si>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</si>
  <si>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</si>
  <si>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</si>
  <si>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</si>
  <si>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</si>
  <si>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</si>
  <si>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</si>
  <si>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</si>
  <si>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</si>
  <si>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</si>
  <si>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</si>
  <si>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</si>
  <si>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</si>
  <si>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</si>
  <si>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</si>
  <si>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</si>
  <si>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</si>
  <si>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</si>
  <si>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</si>
  <si>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</si>
  <si>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</si>
  <si>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</si>
  <si>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</si>
  <si>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</si>
  <si>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</si>
  <si>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</si>
  <si>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</si>
  <si>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</si>
  <si>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</si>
  <si>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</si>
  <si>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</si>
  <si>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</si>
  <si>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</si>
  <si>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</si>
  <si>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</si>
  <si>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</si>
  <si>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</si>
  <si>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</si>
  <si>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</si>
  <si>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</si>
  <si>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</si>
  <si>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</si>
  <si>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</si>
  <si>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</si>
  <si>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</si>
  <si>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</si>
  <si>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</si>
  <si>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</si>
  <si>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</si>
  <si>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</si>
  <si>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</si>
  <si>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</si>
  <si>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</si>
  <si>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</si>
  <si>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</si>
  <si>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</si>
  <si>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</si>
  <si>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</si>
  <si>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</si>
  <si>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</si>
  <si>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</si>
  <si>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</si>
  <si>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</si>
  <si>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</si>
  <si>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</si>
  <si>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</si>
  <si>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</si>
  <si>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</si>
  <si>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</si>
  <si>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</si>
  <si>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</si>
  <si>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</si>
  <si>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</si>
  <si>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</si>
  <si>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</si>
  <si>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</si>
  <si>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</si>
  <si>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</si>
  <si>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</si>
  <si>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</si>
  <si>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</si>
  <si>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</si>
  <si>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</si>
  <si>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</si>
  <si>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</si>
  <si>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</si>
  <si>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</si>
  <si>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</si>
  <si>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</si>
  <si>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</si>
  <si>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</si>
  <si>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</si>
  <si>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</si>
  <si>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</si>
  <si>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</si>
  <si>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</si>
  <si>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</si>
  <si>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</si>
  <si>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</si>
  <si>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</si>
  <si>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</si>
  <si>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</si>
  <si>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</si>
  <si>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</si>
  <si>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</si>
  <si>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</si>
  <si>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</si>
  <si>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</si>
  <si>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</si>
  <si>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</si>
  <si>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</si>
  <si>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</si>
  <si>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</si>
  <si>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</si>
  <si>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</si>
  <si>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</si>
  <si>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</si>
  <si>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</si>
  <si>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</si>
  <si>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</si>
  <si>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</si>
  <si>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</si>
  <si>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</si>
  <si>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</si>
  <si>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</si>
  <si>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</si>
  <si>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</si>
  <si>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</si>
  <si>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</si>
  <si>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</si>
  <si>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</si>
  <si>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</si>
  <si>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</si>
  <si>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</si>
  <si>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</si>
  <si>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</si>
  <si>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</si>
  <si>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</si>
  <si>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</si>
  <si>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</si>
  <si>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</si>
  <si>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</si>
  <si>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</si>
  <si>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</si>
  <si>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</si>
  <si>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</si>
  <si>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</si>
  <si>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</si>
  <si>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</si>
  <si>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</si>
  <si>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</si>
  <si>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</si>
  <si>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</si>
  <si>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</si>
  <si>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</si>
  <si>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</si>
  <si>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</si>
  <si>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</si>
  <si>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</si>
  <si>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</si>
  <si>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</si>
  <si>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</si>
  <si>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</si>
  <si>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</si>
  <si>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</si>
  <si>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</si>
  <si>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</si>
  <si>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</si>
  <si>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</si>
  <si>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</si>
  <si>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</si>
  <si>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</si>
  <si>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</si>
  <si>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</si>
  <si>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</si>
  <si>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</si>
  <si>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</si>
  <si>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</si>
  <si>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</si>
  <si>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</si>
  <si>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</si>
  <si>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</si>
  <si>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</si>
  <si>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</si>
  <si>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</si>
  <si>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</si>
  <si>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</si>
  <si>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</si>
  <si>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</si>
  <si>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</si>
  <si>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</si>
  <si>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</si>
  <si>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</si>
  <si>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</si>
  <si>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</si>
  <si>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</si>
  <si>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</si>
  <si>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</si>
  <si>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</si>
  <si>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</si>
  <si>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</si>
  <si>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</si>
  <si>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</si>
  <si>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</si>
  <si>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</si>
  <si>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</si>
  <si>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</si>
  <si>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</si>
  <si>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</si>
  <si>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</si>
  <si>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</si>
  <si>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</si>
  <si>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</si>
  <si>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</si>
  <si>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</si>
  <si>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</si>
  <si>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</si>
  <si>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</si>
  <si>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</si>
  <si>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</si>
  <si>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</si>
  <si>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</si>
  <si>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</si>
  <si>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</si>
  <si>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</si>
  <si>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</si>
  <si>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</si>
  <si>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</si>
  <si>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</si>
  <si>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</si>
  <si>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</si>
  <si>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</si>
  <si>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</si>
  <si>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</si>
  <si>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</si>
  <si>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</si>
  <si>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</si>
  <si>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</si>
  <si>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</si>
  <si>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</si>
  <si>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</si>
  <si>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</si>
  <si>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</si>
  <si>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</si>
  <si>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</si>
  <si>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</si>
  <si>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</si>
  <si>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</si>
  <si>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</si>
  <si>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</si>
  <si>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</si>
  <si>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</si>
  <si>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</si>
  <si>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</si>
  <si>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</si>
  <si>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</si>
  <si>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</si>
  <si>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</si>
  <si>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</si>
  <si>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</si>
  <si>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</si>
  <si>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</si>
  <si>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</si>
  <si>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</si>
  <si>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</si>
  <si>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</si>
  <si>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</si>
  <si>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</si>
  <si>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</si>
  <si>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</si>
  <si>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</si>
  <si>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</si>
  <si>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</si>
  <si>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</si>
  <si>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</si>
  <si>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</si>
  <si>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</si>
  <si>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</si>
  <si>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</si>
  <si>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</si>
  <si>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</si>
  <si>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</si>
  <si>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</si>
  <si>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</si>
  <si>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</si>
  <si>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</si>
  <si>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</si>
  <si>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</si>
  <si>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</si>
  <si>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</si>
  <si>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</si>
  <si>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</si>
  <si>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</si>
  <si>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</si>
  <si>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</si>
  <si>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</si>
  <si>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</si>
  <si>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</si>
  <si>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</si>
  <si>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</si>
  <si>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</si>
  <si>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</si>
  <si>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</si>
  <si>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</si>
  <si>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</si>
  <si>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</si>
  <si>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</si>
  <si>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</si>
  <si>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</si>
  <si>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</si>
  <si>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</si>
  <si>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</si>
  <si>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</si>
  <si>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</si>
  <si>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</si>
  <si>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</si>
  <si>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</si>
  <si>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</si>
  <si>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</si>
  <si>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</si>
  <si>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</si>
  <si>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</si>
  <si>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</si>
  <si>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</si>
  <si>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</si>
  <si>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</si>
  <si>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</si>
  <si>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</si>
  <si>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</si>
  <si>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</si>
  <si>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</si>
  <si>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</si>
  <si>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</si>
  <si>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</si>
  <si>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</si>
  <si>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</si>
  <si>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</si>
  <si>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</si>
  <si>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</si>
  <si>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</si>
  <si>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</si>
  <si>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</si>
  <si>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</si>
  <si>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</si>
  <si>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</si>
  <si>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</si>
  <si>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</si>
  <si>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</si>
  <si>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</si>
  <si>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</si>
  <si>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</si>
  <si>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</si>
  <si>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</si>
  <si>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</si>
  <si>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</si>
  <si>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</si>
  <si>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</si>
  <si>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</si>
  <si>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</si>
  <si>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</si>
  <si>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</si>
  <si>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</si>
  <si>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</si>
  <si>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</si>
  <si>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</si>
  <si>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</si>
  <si>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</si>
  <si>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</si>
  <si>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</si>
  <si>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</si>
  <si>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</si>
  <si>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</si>
  <si>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</si>
  <si>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</si>
  <si>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</si>
  <si>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</si>
  <si>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</si>
  <si>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</si>
  <si>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</si>
  <si>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</si>
  <si>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</si>
  <si>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</si>
  <si>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</si>
  <si>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</si>
  <si>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</si>
  <si>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</si>
  <si>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</si>
  <si>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</si>
  <si>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</si>
  <si>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</si>
  <si>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</si>
  <si>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</si>
  <si>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</si>
  <si>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</si>
  <si>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</si>
  <si>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</si>
  <si>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</si>
  <si>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</si>
  <si>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</si>
  <si>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</si>
  <si>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</si>
  <si>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</si>
  <si>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</si>
  <si>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</si>
  <si>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</si>
  <si>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</si>
  <si>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</si>
  <si>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</si>
  <si>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</si>
  <si>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</si>
  <si>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</si>
  <si>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</si>
  <si>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</si>
  <si>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</si>
  <si>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</si>
  <si>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</si>
  <si>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</si>
  <si>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</si>
  <si>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</si>
  <si>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</si>
  <si>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</si>
  <si>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</si>
  <si>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</si>
  <si>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</si>
  <si>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</si>
  <si>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</si>
  <si>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</si>
  <si>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</si>
  <si>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</si>
  <si>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</si>
  <si>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</si>
  <si>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</si>
  <si>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</si>
  <si>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</si>
  <si>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</si>
  <si>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</si>
  <si>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</si>
  <si>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</si>
  <si>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</si>
  <si>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</si>
  <si>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</si>
  <si>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</si>
  <si>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</si>
  <si>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</si>
  <si>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</si>
  <si>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</si>
  <si>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</si>
  <si>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</si>
  <si>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</si>
  <si>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</si>
  <si>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</si>
  <si>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</si>
  <si>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</si>
  <si>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</si>
  <si>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</si>
  <si>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</si>
  <si>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</si>
  <si>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</si>
  <si>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</si>
  <si>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</si>
  <si>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</si>
  <si>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</si>
  <si>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</si>
  <si>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</si>
  <si>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</si>
  <si>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</si>
  <si>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</si>
  <si>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</si>
  <si>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</si>
  <si>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</si>
  <si>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</si>
  <si>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</si>
  <si>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</si>
  <si>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</si>
  <si>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</si>
  <si>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</si>
  <si>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</si>
  <si>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</si>
  <si>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</si>
  <si>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</si>
  <si>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</si>
  <si>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</si>
  <si>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</si>
  <si>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</si>
  <si>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</si>
  <si>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</si>
  <si>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</si>
  <si>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</si>
  <si>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</si>
  <si>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</si>
  <si>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</si>
  <si>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</si>
  <si>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</si>
  <si>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</si>
  <si>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</si>
  <si>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</si>
  <si>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</si>
  <si>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</si>
  <si>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</si>
  <si>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</si>
  <si>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</si>
  <si>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</si>
  <si>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</si>
  <si>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</si>
  <si>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</si>
  <si>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</si>
  <si>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</si>
  <si>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</si>
  <si>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</si>
  <si>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</si>
  <si>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</si>
  <si>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</si>
  <si>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</si>
  <si>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</si>
  <si>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</si>
  <si>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</si>
  <si>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</si>
  <si>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</si>
  <si>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</si>
  <si>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</si>
  <si>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</si>
  <si>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</si>
  <si>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</si>
  <si>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</si>
  <si>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</si>
  <si>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</si>
  <si>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</si>
  <si>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</si>
  <si>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</si>
  <si>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</si>
  <si>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</si>
  <si>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</si>
  <si>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</si>
  <si>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</si>
  <si>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</si>
  <si>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</si>
  <si>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</si>
  <si>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</si>
  <si>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</si>
  <si>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</si>
  <si>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</si>
  <si>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</si>
  <si>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</si>
  <si>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</si>
  <si>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</si>
  <si>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</si>
  <si>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</si>
  <si>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</si>
  <si>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</si>
  <si>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</si>
  <si>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</si>
  <si>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</si>
  <si>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</si>
  <si>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</si>
  <si>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</si>
  <si>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</si>
  <si>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</si>
  <si>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</si>
  <si>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</si>
  <si>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</si>
  <si>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</si>
  <si>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</si>
  <si>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</si>
  <si>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</si>
  <si>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</si>
  <si>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</si>
  <si>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</si>
  <si>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</si>
  <si>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</si>
  <si>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</si>
  <si>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</si>
  <si>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</si>
  <si>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</si>
  <si>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</si>
  <si>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</si>
  <si>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</si>
  <si>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</si>
  <si>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</si>
  <si>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</si>
  <si>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</si>
  <si>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</si>
  <si>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</si>
  <si>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</si>
  <si>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</si>
  <si>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</si>
  <si>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</si>
  <si>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</si>
  <si>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</si>
  <si>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</si>
  <si>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</si>
  <si>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</si>
  <si>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</si>
  <si>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</si>
  <si>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</si>
  <si>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</si>
  <si>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</si>
  <si>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</si>
  <si>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</si>
  <si>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</si>
  <si>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</si>
  <si>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</si>
  <si>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</si>
  <si>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</si>
  <si>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</si>
  <si>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</si>
  <si>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</si>
  <si>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</si>
  <si>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</si>
  <si>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</si>
  <si>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</si>
  <si>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</si>
  <si>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</si>
  <si>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</si>
  <si>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</si>
  <si>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</si>
  <si>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</si>
  <si>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</si>
  <si>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</si>
  <si>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</si>
  <si>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</si>
  <si>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</si>
  <si>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</si>
  <si>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</si>
  <si>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</si>
  <si>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</si>
  <si>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</si>
  <si>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</si>
  <si>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</si>
  <si>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</si>
  <si>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</si>
  <si>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</si>
  <si>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</si>
  <si>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</si>
  <si>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</si>
  <si>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</si>
  <si>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</si>
  <si>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</si>
  <si>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</si>
  <si>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</si>
  <si>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</si>
  <si>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</si>
  <si>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</si>
  <si>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</si>
  <si>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</si>
  <si>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</si>
  <si>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</si>
  <si>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</si>
  <si>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</si>
  <si>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</si>
  <si>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</si>
  <si>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</si>
  <si>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</si>
  <si>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</si>
  <si>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</si>
  <si>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</si>
  <si>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</si>
  <si>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</si>
  <si>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</si>
  <si>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</si>
  <si>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</si>
  <si>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</si>
  <si>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</si>
  <si>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</si>
  <si>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</si>
  <si>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</si>
  <si>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</si>
  <si>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</si>
  <si>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</si>
  <si>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</si>
  <si>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</si>
  <si>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</si>
  <si>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</si>
  <si>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</si>
  <si>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</si>
  <si>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</si>
  <si>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</si>
  <si>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</si>
  <si>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</si>
  <si>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</si>
  <si>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</si>
  <si>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</si>
  <si>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</si>
  <si>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</si>
  <si>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</si>
  <si>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</si>
  <si>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</si>
  <si>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</si>
  <si>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</si>
  <si>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</si>
  <si>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</si>
  <si>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</si>
  <si>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</si>
  <si>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</si>
  <si>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</si>
  <si>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</si>
  <si>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</si>
  <si>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</si>
  <si>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</si>
  <si>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</si>
  <si>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</si>
  <si>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</si>
  <si>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</si>
  <si>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</si>
  <si>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</si>
  <si>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</si>
  <si>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</si>
  <si>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</si>
  <si>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</si>
  <si>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</si>
  <si>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</si>
  <si>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</si>
  <si>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</si>
  <si>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</si>
  <si>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</si>
  <si>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</si>
  <si>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</si>
  <si>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</si>
  <si>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</si>
  <si>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</si>
  <si>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</si>
  <si>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</si>
  <si>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</si>
  <si>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</si>
  <si>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</si>
  <si>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</si>
  <si>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</si>
  <si>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</si>
  <si>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</si>
  <si>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</si>
  <si>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</si>
  <si>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</si>
  <si>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</si>
  <si>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</si>
  <si>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</si>
  <si>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</si>
  <si>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</si>
  <si>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</si>
  <si>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</si>
  <si>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</si>
  <si>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</si>
  <si>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</si>
  <si>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</si>
  <si>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</si>
  <si>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</si>
  <si>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</si>
  <si>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</si>
  <si>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</si>
  <si>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</si>
  <si>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</si>
  <si>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</si>
  <si>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</si>
  <si>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</si>
  <si>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</si>
  <si>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</si>
  <si>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</si>
  <si>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</si>
  <si>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</si>
  <si>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</si>
  <si>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</si>
  <si>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</si>
  <si>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</si>
  <si>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</si>
  <si>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</si>
  <si>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</si>
  <si>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</si>
  <si>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</si>
  <si>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</si>
  <si>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</si>
  <si>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</si>
  <si>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</si>
  <si>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</si>
  <si>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</si>
  <si>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</si>
  <si>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</si>
  <si>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</si>
  <si>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</si>
  <si>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</si>
  <si>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</si>
  <si>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</si>
  <si>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</si>
  <si>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</si>
  <si>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</si>
  <si>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</si>
  <si>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</si>
  <si>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</si>
  <si>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</si>
  <si>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</si>
  <si>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</si>
  <si>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</si>
  <si>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</si>
  <si>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</si>
  <si>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</si>
  <si>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</si>
  <si>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</si>
  <si>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</si>
  <si>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</si>
  <si>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</si>
  <si>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</si>
  <si>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</si>
  <si>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</si>
  <si>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</si>
  <si>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</si>
  <si>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</si>
  <si>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</si>
  <si>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</si>
  <si>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</si>
  <si>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</si>
  <si>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</si>
  <si>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</si>
  <si>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</si>
  <si>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</si>
  <si>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</si>
  <si>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</si>
  <si>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</si>
  <si>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</si>
  <si>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</si>
  <si>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</si>
  <si>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</si>
  <si>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</si>
  <si>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</si>
  <si>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</si>
  <si>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</si>
  <si>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</si>
  <si>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</si>
  <si>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</si>
  <si>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</si>
  <si>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</si>
  <si>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</si>
  <si>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</si>
  <si>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</si>
  <si>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</si>
  <si>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</si>
  <si>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</si>
  <si>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</si>
  <si>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</si>
  <si>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</si>
  <si>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</si>
  <si>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</si>
  <si>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</si>
  <si>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</si>
  <si>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</si>
  <si>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</si>
  <si>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</si>
  <si>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</si>
  <si>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</si>
  <si>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</si>
  <si>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</si>
  <si>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</si>
  <si>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</si>
  <si>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</si>
  <si>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</si>
  <si>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</si>
  <si>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</si>
  <si>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</si>
  <si>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</si>
  <si>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</si>
  <si>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</si>
  <si>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</si>
  <si>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</si>
  <si>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</si>
  <si>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</si>
  <si>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</si>
  <si>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</si>
  <si>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</si>
  <si>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</si>
  <si>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</si>
  <si>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</si>
  <si>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</si>
  <si>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</si>
  <si>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</si>
  <si>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</si>
  <si>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</si>
  <si>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</si>
  <si>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</si>
  <si>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</si>
  <si>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</si>
  <si>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</si>
  <si>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</si>
  <si>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</si>
  <si>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</si>
  <si>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</si>
  <si>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</si>
  <si>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</si>
  <si>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</si>
  <si>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</si>
  <si>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</si>
  <si>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</si>
  <si>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</si>
  <si>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</si>
  <si>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</si>
  <si>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</si>
  <si>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</si>
  <si>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</si>
  <si>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</si>
  <si>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</si>
  <si>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</si>
  <si>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</si>
  <si>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</si>
  <si>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</si>
  <si>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</si>
  <si>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</si>
  <si>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</si>
  <si>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</si>
  <si>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</si>
  <si>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</si>
  <si>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</si>
  <si>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</si>
  <si>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</si>
  <si>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</si>
  <si>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</si>
  <si>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</si>
  <si>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</si>
  <si>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</si>
  <si>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</si>
  <si>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</si>
  <si>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</si>
  <si>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</si>
  <si>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</si>
  <si>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</si>
  <si>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</si>
  <si>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</si>
  <si>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</si>
  <si>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</si>
  <si>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</si>
  <si>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</si>
  <si>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</si>
  <si>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</si>
  <si>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</si>
  <si>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</si>
  <si>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</si>
  <si>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</si>
  <si>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</si>
  <si>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</si>
  <si>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</si>
  <si>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</si>
  <si>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</si>
  <si>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</si>
  <si>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</si>
  <si>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</si>
  <si>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</si>
  <si>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</si>
  <si>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</si>
  <si>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</si>
  <si>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</si>
  <si>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</si>
  <si>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</si>
  <si>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</si>
  <si>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</si>
  <si>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</si>
  <si>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</si>
  <si>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</si>
  <si>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</si>
  <si>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</si>
  <si>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</si>
  <si>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</si>
  <si>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</si>
  <si>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</si>
  <si>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</si>
  <si>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</si>
  <si>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</si>
  <si>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</si>
  <si>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</si>
  <si>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</si>
  <si>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</si>
  <si>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</si>
  <si>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</si>
  <si>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</si>
  <si>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</si>
  <si>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</si>
  <si>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</si>
  <si>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</si>
  <si>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</si>
  <si>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</si>
  <si>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</si>
  <si>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</si>
  <si>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</si>
  <si>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</si>
  <si>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</si>
  <si>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</si>
  <si>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</si>
  <si>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</si>
  <si>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</si>
  <si>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</si>
  <si>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</si>
  <si>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</si>
  <si>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</si>
  <si>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</si>
  <si>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</si>
  <si>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</si>
  <si>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</si>
  <si>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</si>
  <si>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</si>
  <si>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</si>
  <si>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</si>
  <si>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</si>
  <si>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</si>
  <si>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</si>
  <si>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</si>
  <si>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</si>
  <si>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</si>
  <si>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</si>
  <si>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</si>
  <si>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</si>
  <si>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</si>
  <si>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</si>
  <si>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</si>
  <si>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</si>
  <si>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</si>
  <si>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</si>
  <si>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</si>
  <si>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</si>
  <si>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</si>
  <si>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</si>
  <si>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</si>
  <si>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</si>
  <si>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</si>
  <si>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</si>
  <si>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</si>
  <si>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</si>
  <si>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</si>
  <si>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</si>
  <si>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</si>
  <si>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</si>
  <si>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</si>
  <si>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</si>
  <si>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</si>
  <si>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</si>
  <si>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</si>
  <si>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</si>
  <si>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</si>
  <si>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</si>
  <si>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</si>
  <si>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</si>
  <si>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</si>
  <si>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</si>
  <si>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</si>
  <si>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</si>
  <si>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</si>
  <si>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</si>
  <si>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</si>
  <si>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</si>
  <si>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</si>
  <si>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</si>
  <si>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</si>
  <si>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</si>
  <si>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</si>
  <si>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</si>
  <si>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</si>
  <si>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</si>
  <si>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</si>
  <si>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</si>
  <si>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</si>
  <si>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</si>
  <si>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</si>
  <si>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</si>
  <si>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</si>
  <si>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</si>
  <si>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</si>
  <si>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</si>
  <si>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</si>
  <si>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</si>
  <si>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</si>
  <si>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</si>
  <si>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</si>
  <si>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</si>
  <si>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</si>
  <si>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</si>
  <si>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</si>
  <si>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</si>
  <si>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</si>
  <si>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</si>
  <si>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</si>
  <si>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</si>
  <si>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</si>
  <si>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</si>
  <si>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</si>
  <si>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</si>
  <si>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</si>
  <si>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</si>
  <si>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</si>
  <si>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</si>
  <si>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</si>
  <si>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</si>
  <si>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</si>
  <si>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</si>
  <si>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</si>
  <si>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</si>
  <si>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</si>
  <si>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</si>
  <si>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</si>
  <si>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</si>
  <si>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</si>
  <si>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</si>
  <si>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</si>
  <si>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</si>
  <si>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</si>
  <si>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</si>
  <si>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</si>
  <si>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</si>
  <si>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</si>
  <si>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</si>
  <si>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</si>
  <si>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</si>
  <si>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</si>
  <si>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</si>
  <si>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</si>
  <si>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</si>
  <si>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</si>
  <si>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</si>
  <si>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</si>
  <si>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</si>
  <si>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</si>
  <si>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</si>
  <si>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</si>
  <si>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</si>
  <si>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</si>
  <si>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</si>
  <si>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</si>
  <si>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</si>
  <si>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</si>
  <si>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</si>
  <si>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</si>
  <si>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</si>
  <si>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</si>
  <si>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</si>
  <si>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</si>
  <si>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</si>
  <si>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</si>
  <si>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</si>
  <si>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</si>
  <si>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</si>
  <si>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</si>
  <si>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</si>
  <si>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</si>
  <si>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</si>
  <si>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</si>
  <si>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</si>
  <si>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</si>
  <si>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</si>
  <si>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</si>
  <si>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</si>
  <si>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</si>
  <si>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</si>
  <si>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</si>
  <si>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</si>
  <si>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</si>
  <si>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</si>
  <si>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</si>
  <si>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</si>
  <si>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</si>
  <si>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</si>
  <si>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</si>
  <si>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</si>
  <si>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</si>
  <si>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</si>
  <si>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</si>
  <si>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</si>
  <si>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</si>
  <si>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</si>
  <si>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</si>
  <si>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</si>
  <si>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</si>
  <si>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</si>
  <si>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</si>
  <si>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</si>
  <si>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</si>
  <si>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</si>
  <si>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</si>
  <si>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</si>
  <si>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</si>
  <si>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</si>
  <si>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</si>
  <si>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</si>
  <si>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</si>
  <si>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</si>
  <si>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</si>
  <si>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</si>
  <si>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</si>
  <si>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</si>
  <si>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</si>
  <si>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</si>
  <si>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</si>
  <si>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</si>
  <si>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</si>
  <si>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</si>
  <si>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</si>
  <si>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</si>
  <si>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</si>
  <si>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</si>
  <si>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</si>
  <si>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</si>
  <si>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</si>
  <si>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</si>
  <si>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</si>
  <si>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</si>
  <si>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</si>
  <si>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</si>
  <si>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</si>
  <si>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</si>
  <si>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</si>
  <si>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</si>
  <si>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</si>
  <si>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</si>
  <si>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</si>
  <si>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</si>
  <si>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</si>
  <si>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</si>
  <si>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</si>
  <si>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</si>
  <si>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</si>
  <si>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</si>
  <si>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</si>
  <si>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</si>
  <si>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</si>
  <si>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</si>
  <si>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</si>
  <si>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</si>
  <si>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</si>
  <si>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</si>
  <si>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</si>
  <si>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</si>
  <si>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</si>
  <si>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</si>
  <si>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</si>
  <si>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</si>
  <si>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</si>
  <si>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</si>
  <si>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</si>
  <si>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</si>
  <si>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</si>
  <si>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</si>
  <si>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</si>
  <si>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</si>
  <si>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</si>
  <si>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</si>
  <si>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</si>
  <si>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</si>
  <si>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</si>
  <si>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</si>
  <si>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</si>
  <si>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</si>
  <si>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</si>
  <si>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</si>
  <si>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</si>
  <si>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</si>
  <si>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</si>
  <si>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</si>
  <si>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</si>
  <si>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</si>
  <si>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</si>
  <si>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</si>
  <si>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</si>
  <si>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</si>
  <si>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</si>
  <si>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</si>
  <si>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</si>
  <si>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</si>
  <si>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</si>
  <si>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</si>
  <si>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</si>
  <si>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</si>
  <si>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</si>
  <si>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</si>
  <si>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</si>
  <si>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</si>
  <si>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</si>
  <si>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</si>
  <si>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</si>
  <si>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</si>
  <si>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</si>
  <si>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</si>
  <si>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</si>
  <si>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</si>
  <si>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</si>
  <si>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</si>
  <si>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</si>
  <si>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</si>
  <si>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</si>
  <si>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</si>
  <si>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</si>
  <si>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</si>
  <si>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</si>
  <si>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</si>
  <si>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</si>
  <si>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</si>
  <si>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</si>
  <si>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</si>
  <si>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</si>
  <si>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</si>
  <si>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</si>
  <si>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</si>
  <si>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</si>
  <si>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</si>
  <si>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</si>
  <si>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</si>
  <si>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</si>
  <si>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</si>
  <si>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</si>
  <si>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</si>
  <si>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</si>
  <si>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</si>
  <si>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</si>
  <si>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</si>
  <si>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</si>
  <si>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</si>
  <si>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</si>
  <si>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</si>
  <si>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</si>
  <si>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</si>
  <si>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</si>
  <si>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</si>
  <si>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</si>
  <si>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</si>
  <si>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</si>
  <si>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</si>
  <si>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</si>
  <si>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</si>
  <si>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</si>
  <si>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</si>
  <si>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</si>
  <si>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</si>
  <si>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</si>
  <si>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</si>
  <si>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</si>
  <si>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</si>
  <si>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</si>
  <si>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</si>
  <si>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</si>
  <si>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</si>
  <si>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</si>
  <si>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</si>
  <si>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</si>
  <si>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</si>
  <si>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</si>
  <si>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</si>
  <si>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</si>
  <si>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</si>
  <si>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</si>
  <si>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</si>
  <si>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</si>
  <si>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</si>
  <si>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</si>
  <si>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</si>
  <si>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</si>
  <si>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</si>
  <si>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</si>
  <si>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</si>
  <si>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</si>
  <si>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</si>
  <si>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</si>
  <si>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</si>
  <si>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</si>
  <si>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</si>
  <si>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</si>
  <si>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</si>
  <si>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</si>
  <si>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</si>
  <si>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</si>
  <si>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</si>
  <si>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</si>
  <si>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</si>
  <si>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</si>
  <si>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</si>
  <si>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</si>
  <si>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</si>
  <si>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</si>
  <si>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</si>
  <si>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</si>
  <si>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</si>
  <si>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</si>
  <si>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</si>
  <si>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</si>
  <si>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</si>
  <si>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</si>
  <si>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</si>
  <si>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</si>
  <si>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</si>
  <si>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</si>
  <si>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</si>
  <si>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</si>
  <si>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</si>
  <si>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</si>
  <si>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</si>
  <si>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</si>
  <si>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</si>
  <si>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</si>
  <si>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</si>
  <si>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</si>
  <si>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</si>
  <si>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</si>
  <si>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</si>
  <si>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</si>
  <si>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</si>
  <si>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</si>
  <si>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</si>
  <si>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</si>
  <si>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</si>
  <si>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</si>
  <si>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</si>
  <si>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</si>
  <si>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</si>
  <si>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</si>
  <si>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</si>
  <si>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</si>
  <si>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</si>
  <si>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</si>
  <si>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</si>
  <si>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</si>
  <si>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</si>
  <si>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</si>
  <si>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</si>
  <si>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</si>
  <si>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</si>
  <si>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</si>
  <si>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</si>
  <si>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</si>
  <si>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</si>
  <si>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</si>
  <si>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</si>
  <si>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</si>
  <si>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</si>
  <si>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</si>
  <si>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</si>
  <si>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</si>
  <si>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</si>
  <si>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</si>
  <si>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</si>
  <si>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</si>
  <si>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</si>
  <si>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</si>
  <si>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</si>
  <si>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</si>
  <si>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</si>
  <si>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</si>
  <si>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</si>
  <si>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</si>
  <si>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</si>
  <si>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</si>
  <si>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</si>
  <si>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</si>
  <si>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</si>
  <si>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</si>
  <si>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</si>
  <si>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</si>
  <si>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</si>
  <si>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</si>
  <si>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</si>
  <si>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</si>
  <si>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</si>
  <si>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</si>
  <si>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</si>
  <si>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</si>
  <si>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</si>
  <si>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</si>
  <si>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</si>
  <si>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</si>
  <si>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</si>
  <si>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</si>
  <si>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</si>
  <si>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</si>
  <si>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</si>
  <si>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</si>
  <si>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</si>
  <si>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</si>
  <si>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</si>
  <si>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</si>
  <si>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</si>
  <si>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</si>
  <si>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</si>
  <si>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</si>
  <si>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</si>
  <si>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</si>
  <si>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</si>
  <si>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</si>
  <si>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</si>
  <si>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</si>
  <si>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</si>
  <si>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</si>
  <si>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</si>
  <si>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</si>
  <si>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</si>
  <si>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</si>
  <si>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</si>
  <si>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</si>
  <si>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</si>
  <si>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</si>
  <si>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</si>
  <si>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</si>
  <si>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</si>
  <si>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</si>
  <si>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</si>
  <si>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</si>
  <si>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</si>
  <si>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</si>
  <si>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</si>
  <si>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</si>
  <si>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</si>
  <si>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</si>
  <si>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</si>
  <si>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</si>
  <si>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</si>
  <si>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</si>
  <si>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</si>
  <si>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</si>
  <si>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</si>
  <si>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</si>
  <si>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</si>
  <si>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</si>
  <si>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</si>
  <si>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</si>
  <si>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</si>
  <si>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</si>
  <si>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</si>
  <si>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</si>
  <si>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</si>
  <si>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</si>
  <si>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</si>
  <si>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</si>
  <si>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</si>
  <si>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</si>
  <si>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</si>
  <si>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</si>
  <si>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</si>
  <si>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</si>
  <si>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</si>
  <si>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</si>
  <si>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</si>
  <si>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</si>
  <si>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</si>
  <si>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</si>
  <si>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</si>
  <si>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</si>
  <si>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</si>
  <si>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</si>
  <si>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</si>
  <si>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</si>
  <si>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</si>
  <si>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</si>
  <si>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</si>
  <si>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</si>
  <si>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</si>
  <si>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</si>
  <si>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</si>
  <si>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</si>
  <si>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</si>
  <si>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</si>
  <si>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</si>
  <si>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</si>
  <si>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</si>
  <si>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</si>
  <si>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</si>
  <si>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</si>
  <si>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</si>
  <si>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</si>
  <si>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</si>
  <si>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</si>
  <si>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</si>
  <si>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</si>
  <si>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</si>
  <si>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</si>
  <si>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</si>
  <si>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</si>
  <si>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</si>
  <si>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</si>
  <si>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</si>
  <si>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</si>
  <si>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</si>
  <si>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</si>
  <si>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</si>
  <si>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</si>
  <si>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</si>
  <si>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</si>
  <si>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</si>
  <si>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</si>
  <si>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</si>
  <si>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</si>
  <si>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</si>
  <si>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</si>
  <si>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</si>
  <si>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</si>
  <si>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</si>
  <si>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</si>
  <si>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</si>
  <si>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</si>
  <si>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</si>
  <si>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</si>
  <si>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</si>
  <si>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</si>
  <si>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</si>
  <si>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</si>
  <si>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</si>
  <si>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</si>
  <si>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</si>
  <si>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</si>
  <si>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</si>
  <si>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</si>
  <si>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</si>
  <si>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</si>
  <si>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</si>
  <si>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</si>
  <si>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</si>
  <si>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</si>
  <si>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</si>
  <si>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</si>
  <si>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</si>
  <si>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</si>
  <si>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</si>
  <si>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</si>
  <si>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</si>
  <si>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</si>
  <si>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</si>
  <si>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</si>
  <si>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</si>
  <si>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</si>
  <si>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</si>
  <si>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</si>
  <si>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</si>
  <si>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</si>
  <si>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</si>
  <si>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</si>
  <si>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</si>
  <si>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</si>
  <si>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</si>
  <si>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</si>
  <si>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</si>
  <si>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</si>
  <si>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</si>
  <si>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</si>
  <si>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</si>
  <si>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</si>
  <si>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</si>
  <si>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</si>
  <si>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</si>
  <si>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</si>
  <si>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</si>
  <si>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</si>
  <si>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</si>
  <si>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</si>
  <si>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</si>
  <si>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</si>
  <si>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</si>
  <si>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</si>
  <si>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</si>
  <si>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</si>
  <si>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</si>
  <si>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</si>
  <si>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</si>
  <si>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</si>
  <si>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</si>
  <si>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</si>
  <si>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</si>
  <si>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</si>
  <si>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</si>
  <si>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</si>
  <si>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</si>
  <si>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</si>
  <si>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</si>
  <si>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</si>
  <si>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</si>
  <si>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</si>
  <si>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</si>
  <si>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</si>
  <si>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</si>
  <si>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</si>
  <si>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</si>
  <si>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</si>
  <si>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</si>
  <si>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</si>
  <si>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</si>
  <si>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</si>
  <si>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</si>
  <si>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</si>
  <si>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</si>
  <si>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</si>
  <si>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</si>
  <si>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</si>
  <si>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</si>
  <si>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</si>
  <si>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</si>
  <si>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</si>
  <si>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</si>
  <si>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</si>
  <si>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</si>
  <si>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</si>
  <si>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</si>
  <si>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</si>
  <si>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</si>
  <si>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</si>
  <si>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</si>
  <si>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</si>
  <si>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</si>
  <si>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</si>
  <si>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</si>
  <si>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</si>
  <si>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</si>
  <si>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</si>
  <si>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</si>
  <si>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</si>
  <si>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</si>
  <si>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</si>
  <si>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</si>
  <si>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</si>
  <si>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</si>
  <si>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</si>
  <si>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</si>
  <si>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</si>
  <si>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</si>
  <si>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</si>
  <si>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</si>
  <si>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</si>
  <si>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</si>
  <si>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</si>
  <si>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</si>
  <si>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</si>
  <si>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</si>
  <si>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</si>
  <si>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</si>
  <si>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</si>
  <si>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</si>
  <si>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</si>
  <si>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</si>
  <si>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</si>
  <si>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</si>
  <si>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</si>
  <si>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</si>
  <si>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</si>
  <si>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</si>
  <si>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</si>
  <si>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</si>
  <si>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</si>
  <si>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</si>
  <si>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</si>
  <si>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</si>
  <si>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</si>
  <si>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</si>
  <si>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</si>
  <si>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</si>
  <si>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</si>
  <si>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</si>
  <si>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</si>
  <si>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</si>
  <si>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</si>
  <si>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</si>
  <si>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</si>
  <si>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</si>
  <si>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</si>
  <si>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</si>
  <si>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</si>
  <si>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</si>
  <si>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</si>
  <si>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</si>
  <si>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</si>
  <si>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</si>
  <si>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</si>
  <si>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</si>
  <si>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</si>
  <si>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</si>
  <si>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</si>
  <si>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</si>
  <si>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</si>
  <si>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</si>
  <si>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</si>
  <si>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</si>
  <si>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</si>
  <si>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</si>
  <si>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</si>
  <si>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</si>
  <si>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</si>
  <si>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</si>
  <si>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</si>
  <si>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</si>
  <si>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</si>
  <si>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</si>
  <si>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</si>
  <si>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</si>
  <si>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</si>
  <si>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</si>
  <si>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</si>
  <si>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</si>
  <si>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</si>
  <si>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</si>
  <si>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</si>
  <si>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</si>
  <si>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</si>
  <si>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</si>
  <si>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</si>
  <si>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</si>
  <si>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</si>
  <si>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</si>
  <si>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</si>
  <si>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</si>
  <si>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</si>
  <si>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</si>
  <si>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</si>
  <si>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</si>
  <si>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</si>
  <si>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</si>
  <si>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</si>
  <si>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</si>
  <si>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</si>
  <si>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</si>
  <si>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</si>
  <si>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</si>
  <si>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</si>
  <si>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</si>
  <si>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</si>
  <si>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</si>
  <si>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</si>
  <si>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</si>
  <si>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</si>
  <si>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</si>
  <si>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</si>
  <si>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</si>
  <si>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</si>
  <si>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</si>
  <si>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</si>
  <si>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</si>
  <si>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</si>
  <si>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</si>
  <si>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</si>
  <si>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</si>
  <si>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</si>
  <si>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</si>
  <si>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</si>
  <si>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</si>
  <si>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</si>
  <si>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</si>
  <si>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</si>
  <si>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</si>
  <si>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</si>
  <si>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</si>
  <si>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</si>
  <si>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</si>
  <si>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</si>
  <si>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</si>
  <si>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</si>
  <si>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</si>
  <si>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</si>
  <si>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</si>
  <si>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</si>
  <si>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</si>
  <si>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</si>
  <si>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</si>
  <si>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</si>
  <si>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</si>
  <si>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</si>
  <si>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</si>
  <si>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</si>
  <si>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</si>
  <si>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</si>
  <si>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</si>
  <si>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</si>
  <si>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</si>
  <si>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</si>
  <si>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</si>
  <si>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</si>
  <si>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</si>
  <si>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</si>
  <si>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</si>
  <si>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</si>
  <si>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</si>
  <si>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</si>
  <si>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</si>
  <si>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</si>
  <si>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</si>
  <si>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</si>
  <si>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</si>
  <si>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</si>
  <si>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</si>
  <si>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</si>
  <si>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</si>
  <si>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</si>
  <si>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</si>
  <si>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</si>
  <si>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</si>
  <si>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</si>
  <si>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</si>
  <si>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</si>
  <si>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</si>
  <si>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</si>
  <si>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</si>
  <si>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</si>
  <si>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</si>
  <si>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</si>
  <si>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</si>
  <si>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</si>
  <si>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</si>
  <si>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</si>
  <si>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</si>
  <si>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</si>
  <si>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</si>
  <si>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</si>
  <si>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</si>
  <si>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</si>
  <si>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</si>
  <si>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</si>
  <si>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</si>
  <si>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</si>
  <si>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</si>
  <si>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</si>
  <si>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</si>
  <si>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</si>
  <si>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</si>
  <si>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</si>
  <si>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</si>
  <si>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</si>
  <si>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</si>
  <si>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</si>
  <si>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</si>
  <si>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</si>
  <si>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</si>
  <si>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</si>
  <si>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</si>
  <si>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</si>
  <si>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</si>
  <si>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</si>
  <si>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</si>
  <si>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</si>
  <si>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</si>
  <si>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</si>
  <si>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</si>
  <si>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</si>
  <si>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</si>
  <si>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</si>
  <si>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</si>
  <si>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</si>
  <si>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</si>
  <si>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</si>
  <si>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</si>
  <si>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</si>
  <si>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</si>
  <si>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</si>
  <si>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</si>
  <si>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</si>
  <si>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</si>
  <si>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</si>
  <si>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</si>
  <si>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</si>
  <si>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</si>
  <si>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</si>
  <si>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</si>
  <si>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</si>
  <si>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</si>
  <si>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</si>
  <si>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</si>
  <si>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</si>
  <si>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</si>
  <si>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</si>
  <si>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</si>
  <si>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</si>
  <si>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</si>
  <si>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</si>
  <si>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</si>
  <si>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</si>
  <si>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</si>
  <si>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</si>
  <si>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</si>
  <si>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</si>
  <si>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</si>
  <si>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</si>
  <si>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</si>
  <si>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</si>
  <si>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</si>
  <si>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</si>
  <si>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</si>
  <si>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</si>
  <si>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</si>
  <si>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</si>
  <si>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</si>
  <si>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</si>
  <si>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</si>
  <si>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</si>
  <si>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</si>
  <si>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</si>
  <si>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</si>
  <si>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</si>
  <si>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</si>
  <si>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</si>
  <si>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</si>
  <si>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</si>
  <si>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</si>
  <si>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</si>
  <si>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</si>
  <si>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</si>
  <si>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</si>
  <si>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</si>
  <si>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</si>
  <si>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</si>
  <si>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</si>
  <si>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</si>
  <si>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</si>
  <si>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</si>
  <si>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</si>
  <si>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</si>
  <si>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</si>
  <si>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</si>
  <si>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</si>
  <si>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</si>
  <si>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</si>
  <si>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</si>
  <si>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</si>
  <si>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</si>
  <si>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</si>
  <si>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</si>
  <si>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</si>
  <si>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</si>
  <si>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</si>
  <si>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</si>
  <si>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</si>
  <si>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</si>
  <si>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</si>
  <si>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</si>
  <si>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</si>
  <si>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</si>
  <si>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</si>
  <si>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</si>
  <si>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</si>
  <si>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</si>
  <si>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</si>
  <si>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</si>
  <si>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</si>
  <si>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</si>
  <si>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</si>
  <si>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</si>
  <si>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</si>
  <si>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</si>
  <si>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</si>
  <si>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</si>
  <si>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</si>
  <si>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</si>
  <si>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</si>
  <si>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</si>
  <si>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</si>
  <si>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</si>
  <si>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</si>
  <si>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</si>
  <si>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</si>
  <si>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</si>
  <si>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</si>
  <si>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</si>
  <si>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</si>
  <si>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</si>
  <si>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</si>
  <si>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</si>
  <si>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</si>
  <si>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</si>
  <si>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</si>
  <si>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</si>
  <si>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</si>
  <si>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</si>
  <si>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</si>
  <si>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</si>
  <si>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</si>
  <si>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</si>
  <si>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</si>
  <si>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</si>
  <si>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</si>
  <si>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</si>
  <si>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</si>
  <si>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</si>
  <si>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</si>
  <si>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</si>
  <si>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</si>
  <si>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</si>
  <si>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</si>
  <si>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</si>
  <si>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</si>
  <si>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</si>
  <si>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</si>
  <si>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</si>
  <si>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</si>
  <si>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</si>
  <si>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</si>
  <si>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</si>
  <si>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</si>
  <si>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</si>
  <si>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</si>
  <si>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</si>
  <si>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</si>
  <si>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</si>
  <si>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</si>
  <si>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</si>
  <si>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</si>
  <si>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</si>
  <si>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</si>
  <si>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</si>
  <si>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</si>
  <si>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</si>
  <si>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</si>
  <si>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</si>
  <si>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</si>
  <si>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</si>
  <si>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</si>
  <si>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</si>
  <si>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</si>
  <si>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</si>
  <si>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</si>
  <si>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</si>
  <si>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</si>
  <si>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</si>
  <si>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</si>
  <si>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</si>
  <si>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</si>
  <si>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</si>
  <si>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</si>
  <si>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</si>
  <si>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</si>
  <si>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</si>
  <si>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</si>
  <si>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</si>
  <si>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</si>
  <si>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</si>
  <si>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</si>
  <si>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</si>
  <si>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</si>
  <si>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</si>
  <si>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</si>
  <si>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</si>
  <si>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</si>
  <si>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</si>
  <si>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</si>
  <si>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</si>
  <si>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</si>
  <si>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</si>
  <si>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</si>
  <si>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</si>
  <si>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</si>
  <si>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</si>
  <si>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</si>
  <si>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</si>
  <si>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</si>
  <si>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</si>
  <si>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</si>
  <si>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</si>
  <si>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</si>
  <si>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</si>
  <si>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</si>
  <si>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</si>
  <si>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</si>
  <si>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</si>
  <si>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</si>
  <si>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</si>
  <si>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</si>
  <si>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</si>
  <si>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</si>
  <si>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</si>
  <si>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</si>
  <si>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</si>
  <si>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</si>
  <si>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</si>
  <si>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</si>
  <si>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</si>
  <si>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</si>
  <si>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</si>
  <si>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</si>
  <si>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</si>
  <si>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</si>
  <si>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</si>
  <si>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</si>
  <si>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</si>
  <si>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</si>
  <si>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</si>
  <si>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</si>
  <si>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</si>
  <si>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</si>
  <si>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</si>
  <si>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</si>
  <si>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</si>
  <si>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</si>
  <si>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</si>
  <si>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</si>
  <si>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</si>
  <si>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</si>
  <si>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</si>
  <si>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</si>
  <si>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</si>
  <si>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</si>
  <si>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</si>
  <si>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</si>
  <si>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</si>
  <si>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</si>
  <si>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</si>
  <si>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</si>
  <si>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</si>
  <si>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</si>
  <si>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</si>
  <si>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</si>
  <si>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</si>
  <si>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</si>
  <si>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</si>
  <si>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</si>
  <si>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</si>
  <si>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</si>
  <si>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</si>
  <si>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</si>
  <si>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</si>
  <si>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</si>
  <si>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</si>
  <si>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</si>
  <si>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</si>
  <si>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</si>
  <si>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</si>
  <si>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</si>
  <si>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</si>
  <si>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</si>
  <si>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</si>
  <si>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</si>
  <si>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</si>
  <si>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</si>
  <si>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</si>
  <si>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</si>
  <si>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</si>
  <si>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</si>
  <si>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</si>
  <si>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</si>
  <si>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</si>
  <si>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</si>
  <si>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</si>
  <si>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</si>
  <si>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</si>
  <si>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</si>
  <si>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</si>
  <si>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</si>
  <si>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</si>
  <si>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</si>
  <si>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</si>
  <si>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</si>
  <si>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</si>
  <si>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</si>
  <si>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</si>
  <si>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</si>
  <si>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</si>
  <si>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</si>
  <si>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</si>
  <si>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</si>
  <si>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</si>
  <si>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</si>
  <si>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</si>
  <si>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</si>
  <si>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</si>
  <si>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</si>
  <si>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</si>
  <si>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</si>
  <si>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</si>
  <si>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</si>
  <si>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</si>
  <si>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</si>
  <si>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</si>
  <si>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</si>
  <si>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</si>
  <si>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</si>
  <si>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</si>
  <si>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</si>
  <si>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</si>
  <si>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</si>
  <si>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</si>
  <si>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</si>
  <si>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</si>
  <si>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</si>
  <si>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</si>
  <si>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</si>
  <si>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</si>
  <si>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</si>
  <si>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</si>
  <si>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</si>
  <si>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</si>
  <si>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</si>
  <si>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</si>
  <si>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</si>
  <si>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</si>
  <si>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</si>
  <si>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</si>
  <si>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</si>
  <si>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</si>
  <si>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</si>
  <si>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</si>
  <si>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</si>
  <si>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</si>
  <si>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</si>
  <si>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</si>
  <si>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</si>
  <si>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</si>
  <si>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</si>
  <si>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</si>
  <si>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</si>
  <si>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</si>
  <si>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</si>
  <si>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</si>
  <si>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</si>
  <si>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</si>
  <si>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</si>
  <si>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</si>
  <si>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</si>
  <si>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</si>
  <si>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</si>
  <si>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</si>
  <si>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</si>
  <si>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</si>
  <si>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</si>
  <si>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</si>
  <si>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</si>
  <si>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</si>
  <si>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</si>
  <si>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</si>
  <si>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</si>
  <si>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</si>
  <si>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</si>
  <si>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</si>
  <si>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</si>
  <si>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</si>
  <si>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</si>
  <si>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</si>
  <si>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</si>
  <si>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</si>
  <si>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</si>
  <si>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</si>
  <si>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</si>
  <si>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</si>
  <si>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</si>
  <si>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</si>
  <si>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</si>
  <si>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</si>
  <si>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</si>
  <si>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</si>
  <si>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</si>
  <si>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</si>
  <si>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</si>
  <si>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</si>
  <si>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</si>
  <si>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</si>
  <si>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</si>
  <si>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</si>
  <si>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</si>
  <si>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</si>
  <si>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</si>
  <si>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</si>
  <si>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</si>
  <si>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</si>
  <si>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</si>
  <si>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</si>
  <si>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</si>
  <si>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</si>
  <si>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</si>
  <si>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</si>
  <si>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</si>
  <si>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</si>
  <si>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</si>
  <si>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</si>
  <si>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</si>
  <si>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</si>
  <si>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</si>
  <si>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</si>
  <si>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</si>
  <si>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</si>
  <si>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</si>
  <si>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</si>
  <si>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</si>
  <si>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</si>
  <si>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</si>
  <si>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</si>
  <si>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</si>
  <si>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</si>
  <si>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</si>
  <si>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</si>
  <si>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</si>
  <si>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</si>
  <si>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</si>
  <si>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</si>
  <si>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</si>
  <si>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</si>
  <si>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</si>
  <si>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</si>
  <si>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</si>
  <si>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</si>
  <si>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</si>
  <si>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</si>
  <si>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</si>
  <si>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</si>
  <si>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</si>
  <si>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</si>
  <si>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</si>
  <si>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</si>
  <si>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</si>
  <si>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</si>
  <si>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</si>
  <si>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</si>
  <si>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</si>
  <si>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</si>
  <si>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</si>
  <si>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</si>
  <si>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</si>
  <si>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</si>
  <si>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</si>
  <si>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</si>
  <si>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</si>
  <si>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</si>
  <si>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</si>
  <si>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</si>
  <si>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</si>
  <si>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</si>
  <si>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</si>
  <si>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</si>
  <si>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</si>
  <si>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</si>
  <si>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</si>
  <si>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</si>
  <si>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</si>
  <si>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</si>
  <si>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</si>
  <si>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</si>
  <si>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</si>
  <si>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</si>
  <si>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</si>
  <si>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</si>
  <si>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</si>
  <si>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</si>
  <si>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</si>
  <si>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</si>
  <si>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</si>
  <si>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</si>
  <si>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</si>
  <si>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</si>
  <si>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</si>
  <si>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</si>
  <si>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</si>
  <si>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</si>
  <si>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</si>
  <si>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</si>
  <si>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</si>
  <si>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</si>
  <si>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</si>
  <si>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</si>
  <si>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</si>
  <si>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</si>
  <si>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</si>
  <si>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</si>
  <si>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</si>
  <si>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</si>
  <si>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</si>
  <si>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</si>
  <si>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</si>
  <si>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</si>
  <si>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</si>
  <si>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</si>
  <si>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</si>
  <si>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</si>
  <si>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</si>
  <si>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</si>
  <si>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</si>
  <si>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</si>
  <si>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</si>
  <si>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</si>
  <si>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</si>
  <si>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</si>
  <si>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</si>
  <si>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</si>
  <si>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</si>
  <si>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</si>
  <si>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</si>
  <si>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</si>
  <si>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</si>
  <si>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</si>
  <si>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</si>
  <si>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</si>
  <si>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</si>
  <si>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</si>
  <si>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</si>
  <si>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</si>
  <si>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</si>
  <si>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</si>
  <si>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</si>
  <si>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</si>
  <si>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</si>
  <si>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</si>
  <si>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</si>
  <si>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</si>
  <si>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</si>
  <si>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</si>
  <si>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</si>
  <si>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</si>
  <si>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</si>
  <si>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</si>
  <si>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</si>
  <si>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</si>
  <si>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</si>
  <si>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</si>
  <si>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</si>
  <si>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</si>
  <si>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</si>
  <si>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</si>
  <si>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</si>
  <si>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</si>
  <si>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</si>
  <si>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</si>
  <si>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</si>
  <si>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</si>
  <si>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</si>
  <si>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</si>
  <si>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</si>
  <si>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</si>
  <si>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</si>
  <si>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</si>
  <si>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</si>
  <si>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</si>
  <si>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</si>
  <si>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</si>
  <si>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</si>
  <si>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</si>
  <si>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</si>
  <si>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</si>
  <si>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</si>
  <si>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</si>
  <si>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</si>
  <si>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</si>
  <si>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</si>
  <si>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</si>
  <si>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</si>
  <si>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</si>
  <si>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</si>
  <si>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</si>
  <si>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</si>
  <si>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</si>
  <si>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</si>
  <si>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</si>
  <si>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</si>
  <si>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</si>
  <si>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</si>
  <si>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</si>
  <si>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</si>
  <si>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</si>
  <si>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</si>
  <si>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</si>
  <si>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</si>
  <si>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</si>
  <si>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</si>
  <si>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</si>
  <si>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</si>
  <si>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</si>
  <si>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</si>
  <si>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</si>
  <si>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</si>
  <si>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</si>
  <si>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</si>
  <si>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</si>
  <si>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</si>
  <si>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</si>
  <si>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</si>
  <si>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</si>
  <si>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</si>
  <si>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</si>
  <si>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</si>
  <si>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</si>
  <si>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</si>
  <si>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</si>
  <si>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</si>
  <si>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</si>
  <si>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</si>
  <si>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</si>
  <si>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</si>
  <si>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</si>
  <si>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</si>
  <si>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</si>
  <si>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</si>
  <si>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</si>
  <si>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</si>
  <si>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</si>
  <si>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</si>
  <si>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</si>
  <si>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</si>
  <si>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</si>
  <si>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</si>
  <si>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</si>
  <si>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</si>
  <si>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</si>
  <si>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</si>
  <si>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</si>
  <si>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</si>
  <si>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</si>
  <si>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</si>
  <si>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</si>
  <si>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</si>
  <si>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</si>
  <si>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</si>
  <si>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</si>
  <si>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</si>
  <si>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</si>
  <si>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</si>
  <si>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</si>
  <si>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</si>
  <si>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</si>
  <si>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</si>
  <si>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</si>
  <si>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</si>
  <si>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</si>
  <si>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</si>
  <si>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</si>
  <si>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</si>
  <si>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</si>
  <si>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</si>
  <si>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</si>
  <si>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</si>
  <si>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</si>
  <si>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</si>
  <si>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</si>
  <si>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</si>
  <si>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</si>
  <si>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</si>
  <si>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</si>
  <si>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</si>
  <si>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</si>
  <si>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</si>
  <si>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</si>
  <si>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</si>
  <si>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</si>
  <si>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</si>
  <si>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</si>
  <si>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</si>
  <si>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</si>
  <si>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</si>
  <si>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</si>
  <si>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</si>
  <si>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</si>
  <si>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</si>
  <si>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</si>
  <si>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</si>
  <si>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</si>
  <si>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</si>
  <si>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</si>
  <si>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</si>
  <si>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</si>
  <si>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</si>
  <si>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</si>
  <si>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</si>
  <si>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</si>
  <si>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</si>
  <si>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</si>
  <si>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</si>
  <si>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</si>
  <si>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</si>
  <si>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</si>
  <si>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</si>
  <si>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</si>
  <si>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</si>
  <si>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</si>
  <si>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</si>
  <si>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</si>
  <si>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</si>
  <si>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</si>
  <si>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</si>
  <si>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</si>
  <si>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</si>
  <si>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</si>
  <si>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</si>
  <si>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</si>
  <si>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</si>
  <si>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</si>
  <si>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</si>
  <si>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</si>
  <si>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</si>
  <si>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</si>
  <si>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</si>
  <si>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</si>
  <si>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</si>
  <si>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</si>
  <si>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</si>
  <si>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</si>
  <si>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</si>
  <si>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</si>
  <si>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</si>
  <si>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</si>
  <si>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</si>
  <si>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</si>
  <si>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</si>
  <si>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</si>
  <si>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</si>
  <si>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</si>
  <si>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</si>
  <si>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</si>
  <si>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</si>
  <si>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</si>
  <si>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</si>
  <si>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</si>
  <si>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</si>
  <si>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</si>
  <si>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</si>
  <si>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</si>
  <si>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</si>
  <si>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</si>
  <si>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</si>
  <si>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</si>
  <si>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</si>
  <si>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</si>
  <si>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</si>
  <si>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</si>
  <si>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</si>
  <si>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</si>
  <si>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</si>
  <si>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</si>
  <si>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</si>
  <si>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</si>
  <si>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</si>
  <si>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</si>
  <si>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</si>
  <si>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</si>
  <si>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</si>
  <si>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</si>
  <si>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</si>
  <si>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</si>
  <si>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</si>
  <si>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</si>
  <si>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</si>
  <si>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</si>
  <si>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</si>
  <si>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</si>
  <si>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</si>
  <si>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</si>
  <si>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</si>
  <si>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</si>
  <si>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</si>
  <si>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</si>
  <si>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</si>
  <si>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</si>
  <si>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</si>
  <si>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</si>
  <si>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</si>
  <si>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</si>
  <si>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</si>
  <si>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</si>
  <si>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</si>
  <si>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</si>
  <si>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</si>
  <si>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</si>
  <si>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</si>
  <si>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</si>
  <si>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</si>
  <si>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</si>
  <si>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</si>
  <si>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</si>
  <si>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</si>
  <si>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</si>
  <si>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</si>
  <si>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</si>
  <si>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</si>
  <si>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</si>
  <si>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</si>
  <si>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</si>
  <si>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</si>
  <si>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</si>
  <si>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</si>
  <si>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</si>
  <si>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</si>
  <si>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</si>
  <si>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</si>
  <si>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</si>
  <si>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</si>
  <si>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</si>
  <si>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</si>
  <si>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</si>
  <si>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</si>
  <si>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</si>
  <si>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</si>
  <si>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</si>
  <si>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</si>
  <si>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</si>
  <si>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</si>
  <si>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</si>
  <si>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</si>
  <si>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</si>
  <si>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</si>
  <si>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</si>
  <si>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</si>
  <si>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</si>
  <si>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</si>
  <si>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</si>
  <si>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</si>
  <si>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</si>
  <si>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</si>
  <si>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</si>
  <si>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</si>
  <si>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</si>
  <si>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</si>
  <si>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</si>
  <si>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</si>
  <si>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</si>
  <si>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</si>
  <si>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</si>
  <si>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</si>
  <si>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</si>
  <si>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</si>
  <si>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</si>
  <si>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</si>
  <si>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</si>
  <si>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</si>
  <si>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</si>
  <si>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</si>
  <si>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</si>
  <si>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</si>
  <si>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</si>
  <si>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</si>
  <si>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</si>
  <si>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</si>
  <si>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</si>
  <si>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</si>
  <si>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</si>
  <si>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</si>
  <si>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</si>
  <si>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</si>
  <si>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</si>
  <si>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</si>
  <si>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</si>
  <si>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</si>
  <si>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</si>
  <si>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</si>
  <si>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</si>
  <si>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</si>
  <si>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</si>
  <si>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</si>
  <si>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</si>
  <si>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</si>
  <si>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</si>
  <si>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</si>
  <si>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</si>
  <si>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</si>
  <si>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</si>
  <si>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</si>
  <si>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</si>
  <si>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</si>
  <si>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</si>
  <si>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</si>
  <si>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</si>
  <si>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</si>
  <si>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</si>
  <si>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</si>
  <si>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</si>
  <si>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</si>
  <si>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</si>
  <si>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</si>
  <si>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</si>
  <si>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</si>
  <si>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</si>
  <si>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</si>
  <si>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</si>
  <si>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</si>
  <si>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</si>
  <si>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</si>
  <si>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</si>
  <si>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</si>
  <si>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</si>
  <si>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</si>
  <si>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</si>
  <si>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</si>
  <si>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</si>
  <si>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</si>
  <si>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</si>
  <si>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</si>
  <si>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</si>
  <si>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</si>
  <si>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</si>
  <si>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</si>
  <si>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</si>
  <si>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</si>
  <si>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</si>
  <si>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</si>
  <si>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</si>
  <si>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</si>
  <si>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</si>
  <si>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</si>
  <si>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</si>
  <si>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</si>
  <si>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</si>
  <si>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</si>
  <si>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</si>
  <si>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</si>
  <si>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</si>
  <si>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</si>
  <si>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</si>
  <si>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</si>
  <si>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</si>
  <si>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</si>
  <si>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</si>
  <si>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</si>
  <si>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</si>
  <si>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</si>
  <si>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</si>
  <si>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</si>
  <si>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</si>
  <si>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</si>
  <si>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</si>
  <si>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</si>
  <si>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</si>
  <si>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</si>
  <si>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</si>
  <si>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</si>
  <si>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</si>
  <si>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</si>
  <si>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</si>
  <si>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</si>
  <si>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</si>
  <si>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</si>
  <si>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</si>
  <si>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</si>
  <si>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</si>
  <si>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</si>
  <si>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</si>
  <si>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</si>
  <si>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</si>
  <si>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</si>
  <si>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</si>
  <si>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</si>
  <si>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</si>
  <si>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</si>
  <si>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</si>
  <si>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</si>
  <si>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</si>
  <si>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</si>
  <si>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</si>
  <si>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</si>
  <si>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</si>
  <si>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</si>
  <si>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</si>
  <si>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</si>
  <si>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</si>
  <si>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</si>
  <si>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</si>
  <si>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</si>
  <si>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</si>
  <si>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</si>
  <si>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</si>
  <si>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</si>
  <si>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</si>
  <si>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</si>
  <si>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</si>
  <si>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</si>
  <si>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</si>
  <si>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</si>
  <si>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</si>
  <si>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</si>
  <si>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</si>
  <si>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</si>
  <si>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</si>
  <si>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</si>
  <si>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</si>
  <si>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</si>
  <si>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</si>
  <si>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</si>
  <si>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</si>
  <si>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</si>
  <si>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</si>
  <si>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</si>
  <si>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</si>
  <si>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</si>
  <si>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</si>
  <si>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</si>
  <si>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</si>
  <si>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</si>
  <si>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</si>
  <si>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</si>
  <si>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</si>
  <si>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</si>
  <si>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</si>
  <si>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</si>
  <si>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</si>
  <si>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</si>
  <si>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</si>
  <si>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</si>
  <si>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</si>
  <si>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</si>
  <si>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</si>
  <si>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</si>
  <si>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</si>
  <si>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</si>
  <si>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</si>
  <si>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</si>
  <si>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</si>
  <si>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</si>
  <si>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</si>
  <si>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</si>
  <si>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</si>
  <si>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</si>
  <si>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</si>
  <si>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</si>
  <si>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</si>
  <si>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</si>
  <si>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</si>
  <si>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</si>
  <si>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</si>
  <si>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</si>
  <si>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</si>
  <si>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</si>
  <si>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</si>
  <si>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</si>
  <si>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</si>
  <si>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</si>
  <si>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</si>
  <si>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</si>
  <si>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</si>
  <si>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</si>
  <si>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</si>
  <si>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</si>
  <si>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</si>
  <si>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</si>
  <si>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</si>
  <si>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</si>
  <si>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</si>
  <si>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</si>
  <si>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</si>
  <si>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</si>
  <si>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</si>
  <si>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</si>
  <si>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</si>
  <si>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</si>
  <si>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</si>
  <si>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</si>
  <si>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</si>
  <si>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</si>
  <si>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</si>
  <si>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</si>
  <si>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</si>
  <si>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</si>
  <si>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</si>
  <si>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</si>
  <si>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</si>
  <si>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</si>
  <si>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</si>
  <si>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</si>
  <si>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</si>
  <si>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</si>
  <si>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</si>
  <si>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</si>
  <si>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</si>
  <si>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</si>
  <si>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</si>
  <si>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</si>
  <si>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</si>
  <si>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</si>
  <si>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</si>
  <si>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</si>
  <si>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</si>
  <si>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</si>
  <si>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</si>
  <si>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</si>
  <si>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</si>
  <si>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</si>
  <si>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</si>
  <si>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</si>
  <si>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</si>
  <si>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</si>
  <si>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</si>
  <si>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</si>
  <si>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</si>
  <si>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</si>
  <si>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</si>
  <si>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</si>
  <si>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</si>
  <si>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</si>
  <si>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</si>
  <si>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</si>
  <si>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</si>
  <si>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</si>
  <si>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</si>
  <si>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</si>
  <si>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</si>
  <si>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</si>
  <si>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</si>
  <si>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</si>
  <si>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</si>
  <si>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</si>
  <si>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</si>
  <si>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</si>
  <si>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</si>
  <si>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</si>
  <si>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</si>
  <si>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</si>
  <si>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</si>
  <si>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</si>
  <si>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</si>
  <si>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</si>
  <si>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</si>
  <si>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</si>
  <si>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</si>
  <si>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</si>
  <si>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</si>
  <si>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</si>
  <si>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</si>
  <si>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</si>
  <si>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</si>
  <si>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</si>
  <si>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</si>
  <si>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</si>
  <si>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</si>
  <si>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</si>
  <si>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</si>
  <si>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</si>
  <si>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</si>
  <si>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</si>
  <si>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</si>
  <si>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</si>
  <si>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</si>
  <si>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</si>
  <si>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</si>
  <si>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</si>
  <si>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</si>
  <si>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</si>
  <si>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</si>
  <si>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</si>
  <si>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</si>
  <si>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</si>
  <si>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</si>
  <si>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</si>
  <si>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</si>
  <si>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</si>
  <si>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</si>
  <si>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</si>
  <si>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</si>
  <si>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</si>
  <si>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</si>
  <si>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</si>
  <si>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</si>
  <si>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</si>
  <si>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</si>
  <si>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</si>
  <si>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</si>
  <si>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</si>
  <si>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</si>
  <si>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</si>
  <si>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</si>
  <si>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</si>
  <si>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</si>
  <si>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</si>
  <si>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</si>
  <si>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</si>
  <si>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</si>
  <si>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</si>
  <si>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</si>
  <si>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</si>
  <si>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</si>
  <si>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</si>
  <si>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</si>
  <si>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</si>
  <si>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</si>
  <si>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</si>
  <si>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</si>
  <si>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</si>
  <si>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</si>
  <si>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</si>
  <si>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</si>
  <si>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</si>
  <si>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</si>
  <si>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</si>
  <si>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</si>
  <si>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</si>
  <si>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</si>
  <si>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</si>
  <si>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</si>
  <si>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</si>
  <si>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</si>
  <si>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</si>
  <si>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</si>
  <si>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</si>
  <si>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</si>
  <si>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</si>
  <si>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</si>
  <si>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</si>
  <si>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</si>
  <si>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</si>
  <si>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</si>
  <si>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</si>
  <si>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</si>
  <si>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</si>
  <si>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</si>
  <si>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</si>
  <si>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</si>
  <si>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</si>
  <si>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</si>
  <si>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</si>
  <si>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</si>
  <si>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</si>
  <si>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</si>
  <si>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</si>
  <si>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</si>
  <si>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</si>
  <si>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</si>
  <si>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</si>
  <si>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</si>
  <si>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</si>
  <si>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</si>
  <si>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</si>
  <si>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</si>
  <si>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</si>
  <si>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</si>
  <si>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</si>
  <si>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</si>
  <si>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</si>
  <si>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</si>
  <si>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</si>
  <si>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</si>
  <si>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</si>
  <si>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</si>
  <si>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</si>
  <si>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</si>
  <si>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</si>
  <si>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</si>
  <si>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</si>
  <si>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</si>
  <si>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</si>
  <si>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</si>
  <si>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</si>
  <si>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</si>
  <si>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</si>
  <si>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</si>
  <si>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</si>
  <si>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</si>
  <si>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</si>
  <si>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</si>
  <si>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</si>
  <si>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</si>
  <si>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</si>
  <si>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</si>
  <si>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</si>
  <si>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</si>
  <si>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</si>
  <si>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</si>
  <si>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</si>
  <si>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</si>
  <si>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</si>
  <si>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</si>
  <si>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</si>
  <si>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</si>
  <si>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</si>
  <si>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</si>
  <si>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</si>
  <si>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</si>
  <si>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</si>
  <si>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</si>
  <si>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</si>
  <si>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</si>
  <si>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</si>
  <si>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</si>
  <si>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</si>
  <si>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</si>
  <si>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</si>
  <si>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</si>
  <si>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</si>
  <si>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</si>
  <si>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</si>
  <si>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</si>
  <si>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</si>
  <si>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</si>
  <si>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</si>
  <si>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</si>
  <si>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</si>
  <si>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</si>
  <si>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</si>
  <si>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</si>
  <si>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</si>
  <si>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</si>
  <si>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</si>
  <si>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</si>
  <si>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</si>
  <si>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</si>
  <si>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</si>
  <si>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</si>
  <si>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</si>
  <si>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</si>
  <si>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</si>
  <si>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</si>
  <si>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</si>
  <si>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</si>
  <si>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</si>
  <si>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</si>
  <si>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</si>
  <si>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</si>
  <si>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</si>
  <si>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</si>
  <si>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</si>
  <si>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</si>
  <si>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</si>
  <si>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</si>
  <si>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</si>
  <si>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</si>
  <si>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</si>
  <si>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</si>
  <si>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</si>
  <si>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</si>
  <si>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</si>
  <si>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</si>
  <si>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</si>
  <si>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</si>
  <si>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</si>
  <si>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</si>
  <si>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</si>
  <si>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</si>
  <si>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</si>
  <si>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</si>
  <si>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</si>
  <si>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</si>
  <si>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</si>
  <si>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</si>
  <si>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</si>
  <si>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</si>
  <si>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</si>
  <si>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</si>
  <si>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</si>
  <si>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</si>
  <si>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</si>
  <si>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</si>
  <si>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</si>
  <si>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</si>
  <si>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</si>
  <si>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</si>
  <si>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</si>
  <si>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</si>
  <si>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</si>
  <si>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</si>
  <si>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</si>
  <si>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</si>
  <si>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</si>
  <si>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</si>
  <si>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</si>
  <si>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</si>
  <si>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</si>
  <si>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</si>
  <si>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</si>
  <si>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</si>
  <si>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</si>
  <si>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</si>
  <si>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</si>
  <si>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</si>
  <si>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</si>
  <si>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</si>
  <si>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</si>
  <si>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</si>
  <si>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</si>
  <si>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</si>
  <si>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</si>
  <si>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</si>
  <si>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</si>
  <si>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</si>
  <si>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</si>
  <si>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</si>
  <si>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</si>
  <si>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</si>
  <si>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</si>
  <si>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</si>
  <si>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</si>
  <si>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</si>
  <si>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</si>
  <si>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</si>
  <si>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</si>
  <si>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</si>
  <si>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</si>
  <si>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</si>
  <si>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</si>
  <si>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</si>
  <si>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</si>
  <si>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</si>
  <si>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</si>
  <si>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</si>
  <si>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</si>
  <si>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</si>
  <si>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</si>
  <si>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</si>
  <si>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</si>
  <si>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</si>
  <si>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</si>
  <si>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</si>
  <si>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</si>
  <si>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</si>
  <si>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</si>
  <si>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</si>
  <si>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</si>
  <si>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</si>
  <si>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</si>
  <si>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</si>
  <si>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</si>
  <si>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</si>
  <si>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</si>
  <si>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</si>
  <si>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</si>
  <si>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</si>
  <si>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</si>
  <si>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</si>
  <si>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</si>
  <si>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</si>
  <si>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</si>
  <si>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</si>
  <si>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</si>
  <si>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</si>
  <si>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</si>
  <si>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</si>
  <si>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</si>
  <si>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</si>
  <si>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</si>
  <si>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</si>
  <si>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</si>
  <si>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</si>
  <si>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</si>
  <si>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</si>
  <si>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</si>
  <si>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</si>
  <si>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</si>
  <si>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</si>
  <si>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</si>
  <si>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</si>
  <si>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</si>
  <si>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</si>
  <si>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</si>
  <si>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</si>
  <si>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</si>
  <si>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</si>
  <si>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</si>
  <si>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</si>
  <si>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</si>
  <si>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</si>
  <si>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</si>
  <si>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</si>
  <si>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</si>
  <si>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</si>
  <si>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</si>
  <si>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</si>
  <si>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</si>
  <si>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</si>
  <si>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</si>
  <si>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</si>
  <si>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</si>
  <si>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</si>
  <si>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</si>
  <si>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</si>
  <si>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</si>
  <si>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</si>
  <si>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</si>
  <si>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</si>
  <si>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</si>
  <si>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</si>
  <si>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</si>
  <si>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</si>
  <si>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</si>
  <si>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</si>
  <si>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</si>
  <si>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</si>
  <si>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</si>
  <si>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</si>
  <si>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</si>
  <si>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</si>
  <si>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</si>
  <si>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</si>
  <si>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</si>
  <si>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</si>
  <si>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</si>
  <si>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</si>
  <si>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</si>
  <si>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</si>
  <si>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</si>
  <si>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</si>
  <si>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</si>
  <si>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</si>
  <si>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</si>
  <si>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</si>
  <si>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</si>
  <si>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</si>
  <si>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</si>
  <si>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</si>
  <si>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</si>
  <si>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</si>
  <si>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</si>
  <si>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</si>
  <si>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</si>
  <si>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</si>
  <si>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</si>
  <si>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</si>
  <si>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</si>
  <si>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</si>
  <si>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</si>
  <si>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</si>
  <si>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</si>
  <si>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</si>
  <si>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</si>
  <si>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</si>
  <si>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</si>
  <si>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</si>
  <si>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</si>
  <si>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</si>
  <si>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</si>
  <si>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</si>
  <si>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</si>
  <si>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</si>
  <si>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</si>
  <si>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</si>
  <si>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</si>
  <si>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</si>
  <si>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</si>
  <si>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</si>
  <si>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</si>
  <si>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</si>
  <si>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</si>
  <si>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</si>
  <si>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</si>
  <si>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</si>
  <si>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</si>
  <si>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</si>
  <si>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</si>
  <si>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</si>
  <si>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</si>
  <si>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</si>
  <si>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</si>
  <si>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</si>
  <si>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</si>
  <si>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</si>
  <si>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</si>
  <si>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</si>
  <si>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</si>
  <si>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</si>
  <si>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</si>
  <si>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</si>
  <si>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</si>
  <si>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</si>
  <si>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</si>
  <si>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</si>
  <si>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</si>
  <si>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</si>
  <si>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</si>
  <si>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</si>
  <si>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</si>
  <si>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</si>
  <si>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</si>
  <si>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</si>
  <si>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</si>
  <si>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</si>
  <si>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</si>
  <si>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</si>
  <si>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</si>
  <si>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</si>
  <si>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</si>
  <si>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</si>
  <si>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</si>
  <si>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</si>
  <si>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</si>
  <si>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</si>
  <si>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</si>
  <si>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</si>
  <si>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</si>
  <si>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</si>
  <si>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</si>
  <si>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</si>
  <si>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</si>
  <si>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</si>
  <si>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</si>
  <si>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</si>
  <si>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</si>
  <si>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</si>
  <si>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</si>
  <si>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</si>
  <si>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</si>
  <si>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</si>
  <si>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</si>
  <si>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</si>
  <si>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</si>
  <si>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</si>
  <si>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</si>
  <si>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</si>
  <si>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</si>
  <si>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</si>
  <si>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</si>
  <si>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</si>
  <si>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</si>
  <si>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</si>
  <si>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</si>
  <si>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</si>
  <si>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</si>
  <si>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</si>
  <si>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</si>
  <si>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</si>
  <si>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</si>
  <si>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</si>
  <si>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</si>
  <si>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</si>
  <si>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</si>
  <si>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</si>
  <si>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</si>
  <si>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</si>
  <si>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</si>
  <si>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</si>
  <si>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</si>
  <si>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</si>
  <si>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</si>
  <si>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</si>
  <si>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</si>
  <si>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</si>
  <si>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</si>
  <si>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</si>
  <si>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</si>
  <si>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</si>
  <si>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</si>
  <si>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</si>
  <si>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</si>
  <si>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</si>
  <si>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</si>
  <si>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</si>
  <si>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</si>
  <si>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</si>
  <si>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</si>
  <si>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</si>
  <si>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</si>
  <si>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</si>
  <si>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</si>
  <si>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</si>
  <si>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</si>
  <si>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</si>
  <si>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</si>
  <si>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</si>
  <si>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</si>
  <si>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</si>
  <si>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</si>
  <si>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</si>
  <si>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</si>
  <si>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</si>
  <si>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</si>
  <si>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</si>
  <si>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</si>
  <si>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</si>
  <si>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</si>
  <si>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</si>
  <si>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</si>
  <si>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</si>
  <si>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</si>
  <si>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</si>
  <si>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</si>
  <si>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</si>
  <si>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</si>
  <si>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</si>
  <si>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</si>
  <si>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</si>
  <si>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</si>
  <si>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</si>
  <si>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</si>
  <si>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</si>
  <si>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</si>
  <si>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</si>
  <si>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</si>
  <si>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</si>
  <si>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</si>
  <si>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</si>
  <si>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</si>
  <si>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</si>
  <si>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</si>
  <si>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</si>
  <si>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</si>
  <si>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</si>
  <si>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</si>
  <si>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</si>
  <si>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</si>
  <si>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</si>
  <si>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</si>
  <si>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</si>
  <si>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</si>
  <si>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</si>
  <si>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</si>
  <si>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</si>
  <si>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</si>
  <si>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</si>
  <si>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</si>
  <si>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</si>
  <si>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</si>
  <si>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</si>
  <si>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</si>
  <si>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</si>
  <si>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</si>
  <si>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</si>
  <si>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</si>
  <si>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</si>
  <si>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</si>
  <si>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</si>
  <si>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</si>
  <si>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</si>
  <si>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</si>
  <si>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</si>
  <si>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</si>
  <si>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</si>
  <si>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</si>
  <si>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</si>
  <si>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</si>
  <si>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</si>
  <si>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</si>
  <si>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</si>
  <si>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</si>
  <si>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</si>
  <si>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</si>
  <si>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</si>
  <si>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</si>
  <si>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</si>
  <si>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</si>
  <si>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</si>
  <si>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</si>
  <si>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</si>
  <si>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</si>
  <si>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</si>
  <si>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</si>
  <si>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</si>
  <si>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</si>
  <si>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</si>
  <si>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</si>
  <si>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</si>
  <si>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</si>
  <si>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</si>
  <si>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</si>
  <si>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</si>
  <si>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</si>
  <si>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</si>
  <si>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</si>
  <si>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</si>
  <si>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</si>
  <si>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</si>
  <si>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</si>
  <si>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</si>
  <si>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</si>
  <si>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</si>
  <si>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</si>
  <si>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</si>
  <si>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</si>
  <si>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</si>
  <si>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</si>
  <si>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</si>
  <si>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</si>
  <si>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</si>
  <si>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</si>
  <si>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</si>
  <si>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</si>
  <si>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</si>
  <si>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</si>
  <si>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</si>
  <si>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</si>
  <si>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</si>
  <si>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</si>
  <si>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</si>
  <si>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</si>
  <si>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</si>
  <si>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</si>
  <si>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</si>
  <si>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</si>
  <si>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</si>
  <si>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</si>
  <si>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</si>
  <si>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</si>
  <si>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</si>
  <si>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</si>
  <si>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</si>
  <si>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</si>
  <si>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</si>
  <si>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</si>
  <si>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</si>
  <si>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</si>
  <si>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</si>
  <si>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</si>
  <si>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</si>
  <si>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</si>
  <si>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</si>
  <si>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</si>
  <si>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</si>
  <si>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</si>
  <si>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</si>
  <si>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</si>
  <si>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</si>
  <si>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</si>
  <si>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</si>
  <si>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</si>
  <si>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</si>
  <si>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</si>
  <si>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</si>
  <si>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</si>
  <si>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</si>
  <si>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</si>
  <si>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</si>
  <si>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</si>
  <si>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</si>
  <si>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</si>
  <si>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</si>
  <si>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</si>
  <si>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</si>
  <si>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</si>
  <si>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</si>
  <si>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</si>
  <si>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</si>
  <si>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</si>
  <si>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</si>
  <si>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</si>
  <si>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</si>
  <si>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</si>
  <si>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</si>
  <si>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</si>
  <si>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</si>
  <si>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</si>
  <si>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</si>
  <si>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</si>
  <si>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</si>
  <si>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</si>
  <si>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</si>
  <si>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</si>
  <si>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</si>
  <si>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</si>
  <si>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</si>
  <si>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</si>
  <si>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</si>
  <si>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</si>
  <si>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</si>
  <si>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</si>
  <si>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</si>
  <si>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</si>
  <si>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</si>
  <si>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</si>
  <si>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</si>
  <si>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</si>
  <si>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</si>
  <si>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</si>
  <si>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</si>
  <si>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</si>
  <si>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</si>
  <si>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</si>
  <si>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</si>
  <si>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</si>
  <si>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</si>
  <si>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</si>
  <si>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</si>
  <si>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</si>
  <si>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</si>
  <si>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</si>
  <si>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</si>
  <si>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</si>
  <si>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</si>
  <si>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</si>
  <si>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</si>
  <si>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</si>
  <si>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</si>
  <si>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</si>
  <si>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</si>
  <si>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</si>
  <si>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</si>
  <si>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</si>
  <si>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</si>
  <si>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</si>
  <si>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</si>
  <si>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</si>
  <si>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</si>
  <si>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</si>
  <si>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</si>
  <si>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</si>
  <si>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</si>
  <si>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</si>
  <si>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</si>
  <si>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</si>
  <si>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</si>
  <si>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</si>
  <si>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</si>
  <si>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</si>
  <si>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</si>
  <si>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</si>
  <si>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</si>
  <si>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</si>
  <si>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</si>
  <si>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</si>
  <si>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</si>
  <si>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</si>
  <si>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</si>
  <si>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</si>
  <si>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</si>
  <si>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</si>
  <si>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</si>
  <si>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</si>
  <si>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</si>
  <si>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</si>
  <si>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</si>
  <si>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</si>
  <si>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</si>
  <si>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</si>
  <si>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</si>
  <si>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</si>
  <si>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</si>
  <si>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</si>
  <si>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</si>
  <si>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</si>
  <si>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</si>
  <si>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</si>
  <si>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</si>
  <si>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</si>
  <si>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</si>
  <si>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</si>
  <si>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</si>
  <si>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</si>
  <si>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</si>
  <si>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</si>
  <si>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</si>
  <si>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</si>
  <si>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</si>
  <si>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</si>
  <si>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</si>
  <si>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</si>
  <si>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</si>
  <si>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</si>
  <si>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</si>
  <si>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</si>
  <si>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</si>
  <si>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</si>
  <si>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</si>
  <si>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</si>
  <si>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</si>
  <si>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</si>
  <si>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</si>
  <si>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</si>
  <si>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</si>
  <si>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</si>
  <si>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</si>
  <si>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</si>
  <si>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</si>
  <si>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</si>
  <si>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</si>
  <si>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</si>
  <si>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</si>
  <si>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</si>
  <si>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</si>
  <si>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</si>
  <si>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</si>
  <si>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</si>
  <si>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</si>
  <si>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</si>
  <si>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</si>
  <si>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</si>
  <si>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</si>
  <si>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</si>
  <si>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</si>
  <si>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</si>
  <si>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</si>
  <si>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</si>
  <si>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</si>
  <si>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</si>
  <si>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</si>
  <si>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</si>
  <si>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</si>
  <si>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</si>
  <si>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</si>
  <si>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</si>
  <si>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</si>
  <si>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</si>
  <si>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</si>
  <si>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</si>
  <si>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</si>
  <si>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</si>
  <si>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</si>
  <si>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</si>
  <si>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</si>
  <si>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</si>
  <si>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</si>
  <si>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</si>
  <si>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</si>
  <si>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</si>
  <si>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</si>
  <si>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</si>
  <si>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</si>
  <si>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</si>
  <si>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</si>
  <si>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</si>
  <si>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</si>
  <si>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</si>
  <si>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</si>
  <si>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</si>
  <si>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</si>
  <si>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</si>
  <si>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</si>
  <si>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</si>
  <si>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</si>
  <si>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</si>
  <si>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</si>
  <si>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</si>
  <si>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</si>
  <si>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</si>
  <si>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</si>
  <si>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</si>
  <si>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</si>
  <si>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</si>
  <si>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</si>
  <si>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</si>
  <si>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</si>
  <si>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</si>
  <si>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</si>
  <si>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</si>
  <si>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</si>
  <si>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</si>
  <si>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</si>
  <si>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</si>
  <si>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</si>
  <si>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</si>
  <si>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</si>
  <si>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</si>
  <si>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</si>
  <si>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</si>
  <si>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</si>
  <si>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</si>
  <si>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</si>
  <si>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</si>
  <si>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</si>
  <si>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</si>
  <si>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</si>
  <si>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</si>
  <si>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</si>
  <si>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</si>
  <si>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</si>
  <si>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</si>
  <si>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</si>
  <si>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</si>
  <si>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</si>
  <si>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</si>
  <si>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</si>
  <si>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</si>
  <si>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</si>
  <si>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</si>
  <si>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</si>
  <si>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</si>
  <si>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</si>
  <si>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</si>
  <si>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</si>
  <si>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</si>
  <si>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</si>
  <si>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</si>
  <si>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</si>
  <si>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</si>
  <si>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</si>
  <si>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</si>
  <si>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</si>
  <si>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</si>
  <si>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</si>
  <si>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</si>
  <si>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</si>
  <si>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</si>
  <si>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</si>
  <si>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</si>
  <si>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</si>
  <si>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</si>
  <si>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</si>
  <si>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</si>
  <si>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</si>
  <si>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</si>
  <si>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</si>
  <si>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</si>
  <si>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</si>
  <si>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</si>
  <si>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</si>
  <si>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</si>
  <si>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</si>
  <si>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</si>
  <si>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</si>
  <si>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</si>
  <si>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</si>
  <si>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</si>
  <si>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</si>
  <si>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</si>
  <si>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</si>
  <si>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</si>
  <si>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</si>
  <si>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</si>
  <si>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</si>
  <si>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</si>
  <si>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</si>
  <si>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</si>
  <si>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</si>
  <si>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</si>
  <si>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</si>
  <si>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</si>
  <si>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</si>
  <si>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</si>
  <si>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</si>
  <si>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</si>
  <si>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</si>
  <si>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</si>
  <si>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</si>
  <si>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</si>
  <si>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</si>
  <si>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</si>
  <si>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</si>
  <si>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</si>
  <si>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</si>
  <si>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</si>
  <si>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</si>
  <si>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</si>
  <si>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</si>
  <si>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</si>
  <si>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</si>
  <si>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</si>
  <si>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</si>
  <si>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</si>
  <si>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</si>
  <si>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</si>
  <si>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</si>
  <si>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</si>
  <si>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</si>
  <si>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</si>
  <si>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</si>
  <si>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</si>
  <si>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</si>
  <si>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</si>
  <si>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</si>
  <si>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</si>
  <si>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</si>
  <si>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</si>
  <si>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</si>
  <si>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</si>
  <si>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</si>
  <si>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</si>
  <si>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</si>
  <si>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</si>
  <si>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</si>
  <si>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</si>
  <si>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</si>
  <si>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</si>
  <si>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</si>
  <si>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</si>
  <si>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</si>
  <si>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</si>
  <si>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</si>
  <si>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</si>
  <si>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</si>
  <si>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</si>
  <si>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</si>
  <si>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</si>
  <si>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</si>
  <si>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</si>
  <si>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</si>
  <si>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</si>
  <si>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</si>
  <si>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</si>
  <si>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</si>
  <si>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</si>
  <si>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</si>
  <si>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</si>
  <si>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</si>
  <si>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</si>
  <si>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</si>
  <si>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</si>
  <si>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</si>
  <si>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</si>
  <si>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</si>
  <si>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</si>
  <si>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</si>
  <si>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</si>
  <si>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</si>
  <si>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</si>
  <si>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</si>
  <si>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</si>
  <si>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</si>
  <si>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</si>
  <si>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</si>
  <si>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</si>
  <si>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</si>
  <si>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</si>
  <si>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</si>
  <si>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</si>
  <si>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</si>
  <si>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</si>
  <si>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</si>
  <si>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</si>
  <si>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</si>
  <si>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</si>
  <si>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</si>
  <si>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</si>
  <si>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</si>
  <si>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</si>
  <si>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</si>
  <si>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</si>
  <si>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</si>
  <si>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</si>
  <si>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</si>
  <si>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</si>
  <si>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</si>
  <si>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</si>
  <si>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</si>
  <si>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</si>
  <si>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</si>
  <si>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</si>
  <si>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</si>
  <si>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</si>
  <si>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</si>
  <si>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</si>
  <si>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</si>
  <si>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</si>
  <si>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</si>
  <si>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</si>
  <si>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</si>
  <si>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</si>
  <si>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</si>
  <si>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</si>
  <si>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</si>
  <si>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</si>
  <si>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</si>
  <si>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</si>
  <si>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</si>
  <si>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</si>
  <si>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</si>
  <si>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</si>
  <si>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</si>
  <si>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</si>
  <si>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</si>
  <si>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</si>
  <si>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</si>
  <si>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</si>
  <si>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</si>
  <si>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</si>
  <si>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</si>
  <si>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</si>
  <si>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</si>
  <si>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</si>
  <si>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</si>
  <si>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</si>
  <si>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</si>
  <si>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</si>
  <si>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</si>
  <si>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</si>
  <si>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</si>
  <si>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</si>
  <si>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</si>
  <si>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</si>
  <si>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</si>
  <si>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</si>
  <si>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</si>
  <si>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</si>
  <si>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</si>
  <si>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</si>
  <si>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</si>
  <si>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</si>
  <si>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</si>
  <si>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</si>
  <si>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</si>
  <si>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</si>
  <si>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</si>
  <si>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</si>
  <si>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</si>
  <si>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</si>
  <si>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</si>
  <si>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</si>
  <si>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</si>
  <si>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</si>
  <si>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</si>
  <si>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</si>
  <si>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</si>
  <si>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</si>
  <si>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</si>
  <si>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</si>
  <si>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</si>
  <si>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</si>
  <si>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</si>
  <si>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</si>
  <si>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</si>
  <si>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</si>
  <si>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</si>
  <si>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</si>
  <si>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</si>
  <si>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</si>
  <si>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</si>
  <si>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</si>
  <si>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</si>
  <si>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</si>
  <si>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</si>
  <si>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</si>
  <si>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</si>
  <si>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</si>
  <si>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</si>
  <si>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</si>
  <si>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</si>
  <si>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</si>
  <si>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</si>
  <si>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</si>
  <si>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</si>
  <si>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</si>
  <si>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</si>
  <si>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</si>
  <si>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</si>
  <si>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</si>
  <si>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</si>
  <si>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</si>
  <si>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</si>
  <si>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</si>
  <si>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</si>
  <si>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</si>
  <si>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</si>
  <si>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</si>
  <si>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</si>
  <si>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</si>
  <si>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</si>
  <si>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</si>
  <si>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</si>
  <si>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</si>
  <si>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</si>
  <si>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</si>
  <si>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</si>
  <si>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</si>
  <si>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</si>
  <si>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</si>
  <si>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</si>
  <si>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</si>
  <si>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</si>
  <si>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</si>
  <si>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</si>
  <si>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</si>
  <si>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</si>
  <si>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</si>
  <si>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</si>
  <si>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</si>
  <si>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</si>
  <si>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</si>
  <si>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</si>
  <si>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</si>
  <si>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</si>
  <si>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</si>
  <si>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</si>
  <si>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</si>
  <si>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</si>
  <si>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</si>
  <si>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</si>
  <si>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</si>
  <si>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</si>
  <si>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</si>
  <si>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</si>
  <si>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</si>
  <si>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</si>
  <si>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</si>
  <si>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</si>
  <si>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</si>
  <si>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</si>
  <si>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</si>
  <si>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</si>
  <si>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</si>
  <si>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</si>
  <si>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</si>
  <si>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</si>
  <si>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</si>
  <si>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</si>
  <si>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</si>
  <si>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</si>
  <si>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</si>
  <si>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</si>
  <si>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</si>
  <si>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</si>
  <si>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</si>
  <si>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</si>
  <si>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</si>
  <si>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</si>
  <si>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</si>
  <si>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</si>
  <si>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</si>
  <si>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</si>
  <si>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</si>
  <si>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</si>
  <si>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</si>
  <si>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</si>
  <si>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</si>
  <si>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</si>
  <si>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</si>
  <si>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</si>
  <si>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</si>
  <si>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</si>
  <si>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</si>
  <si>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</si>
  <si>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</si>
  <si>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</si>
  <si>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</si>
  <si>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</si>
  <si>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</si>
  <si>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</si>
  <si>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</si>
  <si>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</si>
  <si>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</si>
  <si>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</si>
  <si>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</si>
  <si>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</si>
  <si>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</si>
  <si>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</si>
  <si>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</si>
  <si>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</si>
  <si>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</si>
  <si>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</si>
  <si>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</si>
  <si>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</si>
  <si>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</si>
  <si>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</si>
  <si>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</si>
  <si>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</si>
  <si>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</si>
  <si>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</si>
  <si>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</si>
  <si>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</si>
  <si>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</si>
  <si>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</si>
  <si>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</si>
  <si>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</si>
  <si>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</si>
  <si>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</si>
  <si>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</si>
  <si>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</si>
  <si>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</si>
  <si>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</si>
  <si>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</si>
  <si>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</si>
  <si>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</si>
  <si>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</si>
  <si>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</si>
  <si>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</si>
  <si>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</si>
  <si>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</si>
  <si>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</si>
  <si>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</si>
  <si>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</si>
  <si>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</si>
  <si>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</si>
  <si>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</si>
  <si>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</si>
  <si>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</si>
  <si>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</si>
  <si>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</si>
  <si>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</si>
  <si>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</si>
  <si>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</si>
  <si>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</si>
  <si>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</si>
  <si>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</si>
  <si>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</si>
  <si>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</si>
  <si>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</si>
  <si>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</si>
  <si>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</si>
  <si>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</si>
  <si>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</si>
  <si>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</si>
  <si>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</si>
  <si>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</si>
  <si>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</si>
  <si>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</si>
  <si>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</si>
  <si>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</si>
  <si>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</si>
  <si>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</si>
  <si>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</si>
  <si>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</si>
  <si>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</si>
  <si>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</si>
  <si>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</si>
  <si>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</si>
  <si>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</si>
  <si>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</si>
  <si>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</si>
  <si>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</si>
  <si>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</si>
  <si>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</si>
  <si>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</si>
  <si>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</si>
  <si>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</si>
  <si>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</si>
  <si>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</si>
  <si>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</si>
  <si>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</si>
  <si>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</si>
  <si>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</si>
  <si>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</si>
  <si>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</si>
  <si>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</si>
  <si>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</si>
  <si>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</si>
  <si>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</si>
  <si>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</si>
  <si>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</si>
  <si>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</si>
  <si>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</si>
  <si>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</si>
  <si>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</si>
  <si>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</si>
  <si>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</si>
  <si>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</si>
  <si>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</si>
  <si>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</si>
  <si>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</si>
  <si>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</si>
  <si>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</si>
  <si>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</si>
  <si>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</si>
  <si>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</si>
  <si>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</si>
  <si>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</si>
  <si>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</si>
  <si>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</si>
  <si>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</si>
  <si>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</si>
  <si>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</si>
  <si>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</si>
  <si>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</si>
  <si>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</si>
  <si>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</si>
  <si>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</si>
  <si>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</si>
  <si>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</si>
  <si>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</si>
  <si>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</si>
  <si>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</si>
  <si>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</si>
  <si>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</si>
  <si>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</si>
  <si>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</si>
  <si>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</si>
  <si>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</si>
  <si>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</si>
  <si>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</si>
  <si>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</si>
  <si>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</si>
  <si>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</si>
  <si>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</si>
  <si>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</si>
  <si>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</si>
  <si>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</si>
  <si>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</si>
  <si>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</si>
  <si>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</si>
  <si>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</si>
  <si>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</si>
  <si>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</si>
  <si>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</si>
  <si>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</si>
  <si>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</si>
  <si>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</si>
  <si>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</si>
  <si>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</si>
  <si>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</si>
  <si>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</si>
  <si>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</si>
  <si>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</si>
  <si>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</si>
  <si>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</si>
  <si>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</si>
  <si>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</si>
  <si>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</si>
  <si>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</si>
  <si>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</si>
  <si>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</si>
  <si>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</si>
  <si>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</si>
  <si>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</si>
  <si>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</si>
  <si>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</si>
  <si>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</si>
  <si>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</si>
  <si>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</si>
  <si>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</si>
  <si>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</si>
  <si>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</si>
  <si>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</si>
  <si>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</si>
  <si>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</si>
  <si>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</si>
  <si>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</si>
  <si>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</si>
  <si>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</si>
  <si>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</si>
  <si>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</si>
  <si>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</si>
  <si>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</si>
  <si>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</si>
  <si>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</si>
  <si>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</si>
  <si>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</si>
  <si>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</si>
  <si>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</si>
  <si>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</si>
  <si>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</si>
  <si>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</si>
  <si>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</si>
  <si>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</si>
  <si>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</si>
  <si>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</si>
  <si>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</si>
  <si>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</si>
  <si>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</si>
  <si>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</si>
  <si>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</si>
  <si>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</si>
  <si>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</si>
  <si>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</si>
  <si>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</si>
  <si>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</si>
  <si>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</si>
  <si>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</si>
  <si>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</si>
  <si>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</si>
  <si>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</si>
  <si>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</si>
  <si>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</si>
  <si>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</si>
  <si>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</si>
  <si>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</si>
  <si>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</si>
  <si>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</si>
  <si>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</si>
  <si>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</si>
  <si>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</si>
  <si>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</si>
  <si>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</si>
  <si>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</si>
  <si>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</si>
  <si>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</si>
  <si>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</si>
  <si>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</si>
  <si>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</si>
  <si>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</si>
  <si>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</si>
  <si>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</si>
  <si>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</si>
  <si>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</si>
  <si>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</si>
  <si>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</si>
  <si>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</si>
  <si>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</si>
  <si>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</si>
  <si>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</si>
  <si>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</si>
  <si>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</si>
  <si>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</si>
  <si>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</si>
  <si>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</si>
  <si>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</si>
  <si>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</si>
  <si>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</si>
  <si>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</si>
  <si>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</si>
  <si>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</si>
  <si>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</si>
  <si>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</si>
  <si>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</si>
  <si>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</si>
  <si>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</si>
  <si>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</si>
  <si>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</si>
  <si>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</si>
  <si>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</si>
  <si>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</si>
  <si>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</si>
  <si>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</si>
  <si>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</si>
  <si>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</si>
  <si>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</si>
  <si>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</si>
  <si>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</si>
  <si>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</si>
  <si>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</si>
  <si>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</si>
  <si>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</si>
  <si>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</si>
  <si>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</si>
  <si>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</si>
  <si>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</si>
  <si>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</si>
  <si>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</si>
  <si>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</si>
  <si>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</si>
  <si>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</si>
  <si>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</si>
  <si>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</si>
  <si>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</si>
  <si>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</si>
  <si>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</si>
  <si>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</si>
  <si>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</si>
  <si>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</si>
  <si>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</si>
  <si>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</si>
  <si>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</si>
  <si>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</si>
  <si>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</si>
  <si>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</si>
  <si>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</si>
  <si>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</si>
  <si>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</si>
  <si>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</si>
  <si>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</si>
  <si>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</si>
  <si>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</si>
  <si>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</si>
  <si>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</si>
  <si>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</si>
  <si>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</si>
  <si>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</si>
  <si>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</si>
  <si>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</si>
  <si>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</si>
  <si>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</si>
  <si>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</si>
  <si>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</si>
  <si>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</si>
  <si>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</si>
  <si>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</si>
  <si>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</si>
  <si>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</si>
  <si>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</si>
  <si>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</si>
  <si>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</si>
  <si>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</si>
  <si>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</si>
  <si>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</si>
  <si>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</si>
  <si>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</si>
  <si>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</si>
  <si>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</si>
  <si>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</si>
  <si>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</si>
  <si>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</si>
  <si>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</si>
  <si>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</si>
  <si>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</si>
  <si>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</si>
  <si>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</si>
  <si>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</si>
  <si>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</si>
  <si>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</si>
  <si>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</si>
  <si>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</si>
  <si>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</si>
  <si>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</si>
  <si>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</si>
  <si>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</si>
  <si>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</si>
  <si>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</si>
  <si>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</si>
  <si>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</si>
  <si>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</si>
  <si>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</si>
  <si>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</si>
  <si>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</si>
  <si>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</si>
  <si>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</si>
  <si>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</si>
  <si>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</si>
  <si>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</si>
  <si>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</si>
  <si>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</si>
  <si>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</si>
  <si>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</si>
  <si>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</si>
  <si>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</si>
  <si>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</si>
  <si>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</si>
  <si>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</si>
  <si>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</si>
  <si>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</si>
  <si>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</si>
  <si>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</si>
  <si>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</si>
  <si>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</si>
  <si>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</si>
  <si>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</si>
  <si>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</si>
  <si>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</si>
  <si>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</si>
  <si>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</si>
  <si>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</si>
  <si>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</si>
  <si>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</si>
  <si>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</si>
  <si>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</si>
  <si>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</si>
  <si>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</si>
  <si>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</si>
  <si>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</si>
  <si>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</si>
  <si>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</si>
  <si>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</si>
  <si>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</si>
  <si>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</si>
  <si>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</si>
  <si>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</si>
  <si>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</si>
  <si>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</si>
  <si>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</si>
  <si>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</si>
  <si>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</si>
  <si>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</si>
  <si>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</si>
  <si>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</si>
  <si>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</si>
  <si>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</si>
  <si>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</si>
  <si>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</si>
  <si>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</si>
  <si>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</si>
  <si>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</si>
  <si>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</si>
  <si>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</si>
  <si>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</si>
  <si>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</si>
  <si>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</si>
  <si>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</si>
  <si>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</si>
  <si>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</si>
  <si>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</si>
  <si>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</si>
  <si>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</si>
  <si>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</si>
  <si>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</si>
  <si>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</si>
  <si>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</si>
  <si>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</si>
  <si>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</si>
  <si>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</si>
  <si>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</si>
  <si>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</si>
  <si>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</si>
  <si>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</si>
  <si>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</si>
  <si>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</si>
  <si>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</si>
  <si>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</si>
  <si>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</si>
  <si>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</si>
  <si>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</si>
  <si>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</si>
  <si>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</si>
  <si>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</si>
  <si>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</si>
  <si>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</si>
  <si>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</si>
  <si>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</si>
  <si>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</si>
  <si>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</si>
  <si>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</si>
  <si>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</si>
  <si>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</si>
  <si>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</si>
  <si>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</si>
  <si>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</si>
  <si>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</si>
  <si>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</si>
  <si>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</si>
  <si>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</si>
  <si>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</si>
  <si>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</si>
  <si>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</si>
  <si>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</si>
  <si>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</si>
  <si>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</si>
  <si>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</si>
  <si>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</si>
  <si>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</si>
  <si>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</si>
  <si>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</si>
  <si>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</si>
  <si>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</si>
  <si>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</si>
  <si>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</si>
  <si>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</si>
  <si>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</si>
  <si>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</si>
  <si>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</si>
  <si>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</si>
  <si>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</si>
  <si>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</si>
  <si>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</si>
  <si>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</si>
  <si>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</si>
  <si>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</si>
  <si>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</si>
  <si>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</si>
  <si>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</si>
  <si>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</si>
  <si>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</si>
  <si>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</si>
  <si>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</si>
  <si>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</si>
  <si>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</si>
  <si>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</si>
  <si>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</si>
  <si>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</si>
  <si>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</si>
  <si>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</si>
  <si>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</si>
  <si>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</si>
  <si>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</si>
  <si>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</si>
  <si>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</si>
  <si>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</si>
  <si>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</si>
  <si>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</si>
  <si>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</si>
  <si>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</si>
  <si>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</si>
  <si>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</si>
  <si>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</si>
  <si>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</si>
  <si>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</si>
  <si>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</si>
  <si>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</si>
  <si>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</si>
  <si>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</si>
  <si>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</si>
  <si>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</si>
  <si>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</si>
  <si>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</si>
  <si>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</si>
  <si>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</si>
  <si>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</si>
  <si>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</si>
  <si>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</si>
  <si>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</si>
  <si>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</si>
  <si>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</si>
  <si>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</si>
  <si>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</si>
  <si>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</si>
  <si>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</si>
  <si>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</si>
  <si>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</si>
  <si>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</si>
  <si>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</si>
  <si>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</si>
  <si>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</si>
  <si>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</si>
  <si>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</si>
  <si>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</si>
  <si>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</si>
  <si>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</si>
  <si>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</si>
  <si>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</si>
  <si>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</si>
  <si>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</si>
  <si>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</si>
  <si>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</si>
  <si>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</si>
  <si>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</si>
  <si>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</si>
  <si>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</si>
  <si>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</si>
  <si>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</si>
  <si>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</si>
  <si>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</si>
  <si>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</si>
  <si>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</si>
  <si>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</si>
  <si>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</si>
  <si>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</si>
  <si>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</si>
  <si>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</si>
  <si>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</si>
  <si>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</si>
  <si>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</si>
  <si>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</si>
  <si>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</si>
  <si>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</si>
  <si>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</si>
  <si>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</si>
  <si>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</si>
  <si>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</si>
  <si>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</si>
  <si>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</si>
  <si>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</si>
  <si>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</si>
  <si>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</si>
  <si>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</si>
  <si>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</si>
  <si>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</si>
  <si>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</si>
  <si>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</si>
  <si>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</si>
  <si>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</si>
  <si>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</si>
  <si>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</si>
  <si>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</si>
  <si>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</si>
  <si>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</si>
  <si>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</si>
  <si>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</si>
  <si>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</si>
  <si>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</si>
  <si>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</si>
  <si>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</si>
  <si>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</si>
  <si>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</si>
  <si>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</si>
  <si>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</si>
  <si>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</si>
  <si>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</si>
  <si>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</si>
  <si>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</si>
  <si>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</si>
  <si>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</si>
  <si>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</si>
  <si>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</si>
  <si>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</si>
  <si>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</si>
  <si>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</si>
  <si>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</si>
  <si>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</si>
  <si>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</si>
  <si>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</si>
  <si>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</si>
  <si>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</si>
  <si>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</si>
  <si>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</si>
  <si>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</si>
  <si>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</si>
  <si>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</si>
  <si>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</si>
  <si>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</si>
  <si>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</si>
  <si>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</si>
  <si>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</si>
  <si>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</si>
  <si>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</si>
  <si>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</si>
  <si>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</si>
  <si>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</si>
  <si>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</si>
  <si>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</si>
  <si>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</si>
  <si>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</si>
  <si>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</si>
  <si>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</si>
  <si>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</si>
  <si>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</si>
  <si>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</si>
  <si>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</si>
  <si>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</si>
  <si>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</si>
  <si>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</si>
  <si>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</si>
  <si>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</si>
  <si>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</si>
  <si>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</si>
  <si>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</si>
  <si>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</si>
  <si>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</si>
  <si>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</si>
  <si>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</si>
  <si>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</si>
  <si>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</si>
  <si>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</si>
  <si>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</si>
  <si>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</si>
  <si>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</si>
  <si>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</si>
  <si>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</si>
  <si>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</si>
  <si>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</si>
  <si>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</si>
  <si>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</si>
  <si>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</si>
  <si>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</si>
  <si>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</si>
  <si>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</si>
  <si>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</si>
  <si>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</si>
  <si>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</si>
  <si>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</si>
  <si>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</si>
  <si>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</si>
  <si>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</si>
  <si>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</si>
  <si>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</si>
  <si>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</si>
  <si>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</si>
  <si>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</si>
  <si>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</si>
  <si>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</si>
  <si>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</si>
  <si>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</si>
  <si>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</si>
  <si>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</si>
  <si>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</si>
  <si>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</si>
  <si>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</si>
  <si>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</si>
  <si>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</si>
  <si>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</si>
  <si>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</si>
  <si>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</si>
  <si>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</si>
  <si>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</si>
  <si>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</si>
  <si>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</si>
  <si>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</si>
  <si>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</si>
  <si>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</si>
  <si>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</si>
  <si>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</si>
  <si>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</si>
  <si>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</si>
  <si>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</si>
  <si>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</si>
  <si>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</si>
  <si>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</si>
  <si>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</si>
  <si>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</si>
  <si>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</si>
  <si>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</si>
  <si>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</si>
  <si>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</si>
  <si>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</si>
  <si>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</si>
  <si>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</si>
  <si>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</si>
  <si>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</si>
  <si>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</si>
  <si>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</si>
  <si>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</si>
  <si>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</si>
  <si>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</si>
  <si>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</si>
  <si>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</si>
  <si>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</si>
  <si>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</si>
  <si>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</si>
  <si>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</si>
  <si>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</si>
  <si>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</si>
  <si>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</si>
  <si>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</si>
  <si>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</si>
  <si>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</si>
  <si>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</si>
  <si>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</si>
  <si>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</si>
  <si>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</si>
  <si>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</si>
  <si>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</si>
  <si>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</si>
  <si>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</si>
  <si>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</si>
  <si>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</si>
  <si>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</si>
  <si>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</si>
  <si>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</si>
  <si>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</si>
  <si>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</si>
  <si>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</si>
  <si>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</si>
  <si>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</si>
  <si>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</si>
  <si>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</si>
  <si>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</si>
  <si>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</si>
  <si>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</si>
  <si>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</si>
  <si>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</si>
  <si>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</si>
  <si>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</si>
  <si>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</si>
  <si>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</si>
  <si>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</si>
  <si>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</si>
  <si>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</si>
  <si>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</si>
  <si>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</si>
  <si>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</si>
  <si>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</si>
  <si>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</si>
  <si>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</si>
  <si>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</si>
  <si>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</si>
  <si>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</si>
  <si>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</si>
  <si>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</si>
  <si>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</si>
  <si>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</si>
  <si>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</si>
  <si>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</si>
  <si>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</si>
  <si>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</si>
  <si>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</si>
  <si>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</si>
  <si>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</si>
  <si>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</si>
  <si>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</si>
  <si>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</si>
  <si>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</si>
  <si>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</si>
  <si>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</si>
  <si>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</si>
  <si>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</si>
  <si>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</si>
  <si>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</si>
  <si>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</si>
  <si>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</si>
  <si>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</si>
  <si>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</si>
  <si>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</si>
  <si>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</si>
  <si>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</si>
  <si>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</si>
  <si>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</si>
  <si>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</si>
  <si>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</si>
  <si>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</si>
  <si>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</si>
  <si>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</si>
  <si>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</si>
  <si>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</si>
  <si>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</si>
  <si>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</si>
  <si>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</si>
  <si>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</si>
  <si>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</si>
  <si>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</si>
  <si>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</si>
  <si>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</si>
  <si>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</si>
  <si>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</si>
  <si>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</si>
  <si>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</si>
  <si>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</si>
  <si>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</si>
  <si>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</si>
  <si>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</si>
  <si>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</si>
  <si>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</si>
  <si>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</si>
  <si>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</si>
  <si>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</si>
  <si>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</si>
  <si>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</si>
  <si>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</si>
  <si>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</si>
  <si>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</si>
  <si>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</si>
  <si>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</si>
  <si>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</si>
  <si>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</si>
  <si>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</si>
  <si>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</si>
  <si>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</si>
  <si>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</si>
  <si>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</si>
  <si>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</si>
  <si>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</si>
  <si>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</si>
  <si>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</si>
  <si>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</si>
  <si>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</si>
  <si>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</si>
  <si>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</si>
  <si>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</si>
  <si>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</si>
  <si>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</si>
  <si>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</si>
  <si>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</si>
  <si>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</si>
  <si>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</si>
  <si>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</si>
  <si>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</si>
  <si>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</si>
  <si>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</si>
  <si>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</si>
  <si>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</si>
  <si>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</si>
  <si>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</si>
  <si>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</si>
  <si>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</si>
  <si>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</si>
  <si>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</si>
  <si>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</si>
  <si>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</si>
  <si>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</si>
  <si>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</si>
  <si>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</si>
  <si>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</si>
  <si>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</si>
  <si>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</si>
  <si>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</si>
  <si>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</si>
  <si>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</si>
  <si>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</si>
  <si>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</si>
  <si>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</si>
  <si>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</si>
  <si>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</si>
  <si>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</si>
  <si>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</si>
  <si>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</si>
  <si>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</si>
  <si>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</si>
  <si>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</si>
  <si>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</si>
  <si>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</si>
  <si>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</si>
  <si>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</si>
  <si>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</si>
  <si>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</si>
  <si>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</si>
  <si>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</si>
  <si>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</si>
  <si>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</si>
  <si>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</si>
  <si>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</si>
  <si>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</si>
  <si>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</si>
  <si>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</si>
  <si>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</si>
  <si>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</si>
  <si>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</si>
  <si>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</si>
  <si>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</si>
  <si>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</si>
  <si>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</si>
  <si>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</si>
  <si>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</si>
  <si>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</si>
  <si>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</si>
  <si>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</si>
  <si>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</si>
  <si>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</si>
  <si>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</si>
  <si>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</si>
  <si>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</si>
  <si>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</si>
  <si>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</si>
  <si>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</si>
  <si>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</si>
  <si>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</si>
  <si>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</si>
  <si>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</si>
  <si>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</si>
  <si>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</si>
  <si>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</si>
  <si>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</si>
  <si>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</si>
  <si>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</si>
  <si>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</si>
  <si>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</si>
  <si>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</si>
  <si>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</si>
  <si>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</si>
  <si>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</si>
  <si>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</si>
  <si>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</si>
  <si>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</si>
  <si>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</si>
  <si>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</si>
  <si>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</si>
  <si>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</si>
  <si>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</si>
  <si>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</si>
  <si>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</si>
  <si>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</si>
  <si>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</si>
  <si>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</si>
  <si>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</si>
  <si>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</si>
  <si>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</si>
  <si>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</si>
  <si>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</si>
  <si>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</si>
  <si>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</si>
  <si>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</si>
  <si>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</si>
  <si>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</si>
  <si>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</si>
  <si>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</si>
  <si>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</si>
  <si>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</si>
  <si>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</si>
  <si>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</si>
  <si>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</si>
  <si>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</si>
  <si>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</si>
  <si>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</si>
  <si>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</si>
  <si>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</si>
  <si>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</si>
  <si>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</si>
  <si>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</si>
  <si>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</si>
  <si>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</si>
  <si>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</si>
  <si>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</si>
  <si>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</si>
  <si>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</si>
  <si>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</si>
  <si>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</si>
  <si>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</si>
  <si>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</si>
  <si>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</si>
  <si>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</si>
  <si>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</si>
  <si>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</si>
  <si>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</si>
  <si>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</si>
  <si>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</si>
  <si>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</si>
  <si>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</si>
  <si>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</si>
  <si>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</si>
  <si>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</si>
  <si>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</si>
  <si>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</si>
  <si>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</si>
  <si>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</si>
  <si>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</si>
  <si>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</si>
  <si>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</si>
  <si>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</si>
  <si>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</si>
  <si>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</si>
  <si>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</si>
  <si>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</si>
  <si>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</si>
  <si>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</si>
  <si>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</si>
  <si>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</si>
  <si>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</si>
  <si>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</si>
  <si>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</si>
  <si>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</si>
  <si>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</si>
  <si>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</si>
  <si>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</si>
  <si>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</si>
  <si>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</si>
  <si>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</si>
  <si>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</si>
  <si>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</si>
  <si>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</si>
  <si>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</si>
  <si>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</si>
  <si>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</si>
  <si>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</si>
  <si>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</si>
  <si>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</si>
  <si>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</si>
  <si>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</si>
  <si>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</si>
  <si>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</si>
  <si>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</si>
  <si>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</si>
  <si>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</si>
  <si>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</si>
  <si>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</si>
  <si>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</si>
  <si>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</si>
  <si>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</si>
  <si>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</si>
  <si>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</si>
  <si>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</si>
  <si>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</si>
  <si>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</si>
  <si>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</si>
  <si>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</si>
  <si>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</si>
  <si>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</si>
  <si>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</si>
  <si>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</si>
  <si>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</si>
  <si>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</si>
  <si>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</si>
  <si>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</si>
  <si>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</si>
  <si>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</si>
  <si>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</si>
  <si>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</si>
  <si>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</si>
  <si>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</si>
  <si>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</si>
  <si>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</si>
  <si>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</si>
  <si>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</si>
  <si>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</si>
  <si>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</si>
  <si>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</si>
  <si>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</si>
  <si>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</si>
  <si>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</si>
  <si>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</si>
  <si>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</si>
  <si>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</si>
  <si>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</si>
  <si>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</si>
  <si>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</si>
  <si>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</si>
  <si>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</si>
  <si>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</si>
  <si>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</si>
  <si>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</si>
  <si>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</si>
  <si>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</si>
  <si>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</si>
  <si>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</si>
  <si>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</si>
  <si>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</si>
  <si>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</si>
  <si>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</si>
  <si>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</si>
  <si>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</si>
  <si>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</si>
  <si>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</si>
  <si>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</si>
  <si>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</si>
  <si>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</si>
  <si>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</si>
  <si>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</si>
  <si>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</si>
  <si>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</si>
  <si>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</si>
  <si>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</si>
  <si>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</si>
  <si>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</si>
  <si>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</si>
  <si>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</si>
  <si>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</si>
  <si>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</si>
  <si>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</si>
  <si>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</si>
  <si>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</si>
  <si>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</si>
  <si>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</si>
  <si>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</si>
  <si>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</si>
  <si>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</si>
  <si>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</si>
  <si>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</si>
  <si>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</si>
  <si>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</si>
  <si>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</si>
  <si>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</si>
  <si>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</si>
  <si>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</si>
  <si>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</si>
  <si>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</si>
  <si>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</si>
  <si>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</si>
  <si>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</si>
  <si>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</si>
  <si>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</si>
  <si>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</si>
  <si>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</si>
  <si>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</si>
  <si>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</si>
  <si>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</si>
  <si>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</si>
  <si>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</si>
  <si>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</si>
  <si>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</si>
  <si>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</si>
  <si>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</si>
  <si>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</si>
  <si>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</si>
  <si>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</si>
  <si>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</si>
  <si>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</si>
  <si>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</si>
  <si>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</si>
  <si>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</si>
  <si>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</si>
  <si>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</si>
  <si>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</si>
  <si>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</si>
  <si>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</si>
  <si>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</si>
  <si>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</si>
  <si>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</si>
  <si>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</si>
  <si>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</si>
  <si>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</si>
  <si>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</si>
  <si>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</si>
  <si>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</si>
  <si>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</si>
  <si>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</si>
  <si>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</si>
  <si>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</si>
  <si>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</si>
  <si>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</si>
  <si>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</si>
  <si>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</si>
  <si>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</si>
  <si>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</si>
  <si>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</si>
  <si>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</si>
  <si>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</si>
  <si>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</si>
  <si>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</si>
  <si>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</si>
  <si>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</si>
  <si>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</si>
  <si>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</si>
  <si>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</si>
  <si>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</si>
  <si>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</si>
  <si>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</si>
  <si>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</si>
  <si>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</si>
  <si>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</si>
  <si>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</si>
  <si>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</si>
  <si>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</si>
  <si>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</si>
  <si>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</si>
  <si>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</si>
  <si>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</si>
  <si>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</si>
  <si>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</si>
  <si>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</si>
  <si>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</si>
  <si>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</si>
  <si>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</si>
  <si>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</si>
  <si>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</si>
  <si>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</si>
  <si>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</si>
  <si>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</si>
  <si>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</si>
  <si>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</si>
  <si>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</si>
  <si>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</si>
  <si>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</si>
  <si>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</si>
  <si>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</si>
  <si>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</si>
  <si>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</si>
  <si>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</si>
  <si>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</si>
  <si>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</si>
  <si>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</si>
  <si>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</si>
  <si>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</si>
  <si>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</si>
  <si>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</si>
  <si>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</si>
  <si>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</si>
  <si>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</si>
  <si>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</si>
  <si>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</si>
  <si>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</si>
  <si>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</si>
  <si>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</si>
  <si>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</si>
  <si>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</si>
  <si>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</si>
  <si>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</si>
  <si>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</si>
  <si>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</si>
  <si>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</si>
  <si>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</si>
  <si>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</si>
  <si>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</si>
  <si>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</si>
  <si>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</si>
  <si>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</si>
  <si>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</si>
  <si>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</si>
  <si>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</si>
  <si>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</si>
  <si>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</si>
  <si>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</si>
  <si>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</si>
  <si>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</si>
  <si>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</si>
  <si>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</si>
  <si>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</si>
  <si>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</si>
  <si>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</si>
  <si>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</si>
  <si>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</si>
  <si>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</si>
  <si>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</si>
  <si>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</si>
  <si>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</si>
  <si>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</si>
  <si>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</si>
  <si>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</si>
  <si>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</si>
  <si>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</si>
  <si>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</si>
  <si>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</si>
  <si>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</si>
  <si>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</si>
  <si>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</si>
  <si>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</si>
  <si>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</si>
  <si>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</si>
  <si>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</si>
  <si>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</si>
  <si>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</si>
  <si>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</si>
  <si>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</si>
  <si>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</si>
  <si>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</si>
  <si>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</si>
  <si>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</si>
  <si>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</si>
  <si>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</si>
  <si>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</si>
  <si>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</si>
  <si>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</si>
  <si>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</si>
  <si>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</si>
  <si>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</si>
  <si>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</si>
  <si>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</si>
  <si>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</si>
  <si>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</si>
  <si>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</si>
  <si>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</si>
  <si>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</si>
  <si>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</si>
  <si>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</si>
  <si>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</si>
  <si>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</si>
  <si>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</si>
  <si>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</si>
  <si>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</si>
  <si>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</si>
  <si>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</si>
  <si>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</si>
  <si>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</si>
  <si>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</si>
  <si>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</si>
  <si>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</si>
  <si>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</si>
  <si>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</si>
  <si>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</si>
  <si>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</si>
  <si>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</si>
  <si>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</si>
  <si>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</si>
  <si>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</si>
  <si>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</si>
  <si>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</si>
  <si>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</si>
  <si>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</si>
  <si>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</si>
  <si>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</si>
  <si>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</si>
  <si>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</si>
  <si>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</si>
  <si>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</si>
  <si>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</si>
  <si>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</si>
  <si>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</si>
  <si>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</si>
  <si>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</si>
  <si>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</si>
  <si>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</si>
  <si>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</si>
  <si>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</si>
  <si>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</si>
  <si>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</si>
  <si>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</si>
  <si>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</si>
  <si>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</si>
  <si>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</si>
  <si>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</si>
  <si>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</si>
  <si>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</si>
  <si>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</si>
  <si>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</si>
  <si>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</si>
  <si>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</si>
  <si>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</si>
  <si>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</si>
  <si>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</si>
  <si>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</si>
  <si>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</si>
  <si>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</si>
  <si>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</si>
  <si>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</si>
  <si>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</si>
  <si>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</si>
  <si>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</si>
  <si>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</si>
  <si>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</si>
  <si>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</si>
  <si>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</si>
  <si>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</si>
  <si>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</si>
  <si>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</si>
  <si>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</si>
  <si>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</si>
  <si>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</si>
  <si>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</si>
  <si>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</si>
  <si>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</si>
  <si>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</si>
  <si>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</si>
  <si>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</si>
  <si>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</si>
  <si>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</si>
  <si>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</si>
  <si>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</si>
  <si>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</si>
  <si>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</si>
  <si>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</si>
  <si>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</si>
  <si>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</si>
  <si>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</si>
  <si>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</si>
  <si>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</si>
  <si>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</si>
  <si>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</si>
  <si>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</si>
  <si>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</si>
  <si>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</si>
  <si>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</si>
  <si>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</si>
  <si>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</si>
  <si>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</si>
  <si>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</si>
  <si>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</si>
  <si>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</si>
  <si>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</si>
  <si>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</si>
  <si>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</si>
  <si>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</si>
  <si>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</si>
  <si>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</si>
  <si>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</si>
  <si>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</si>
  <si>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</si>
  <si>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</si>
  <si>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</si>
  <si>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</si>
  <si>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</si>
  <si>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</si>
  <si>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</si>
  <si>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</si>
  <si>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</si>
  <si>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</si>
  <si>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</si>
  <si>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</si>
  <si>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</si>
  <si>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</si>
  <si>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</si>
  <si>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</si>
  <si>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</si>
  <si>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</si>
  <si>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</si>
  <si>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</si>
  <si>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</si>
  <si>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</si>
  <si>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</si>
  <si>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</si>
  <si>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</si>
  <si>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</si>
  <si>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</si>
  <si>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</si>
  <si>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</si>
  <si>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</si>
  <si>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</si>
  <si>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</si>
  <si>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</si>
  <si>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</si>
  <si>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</si>
  <si>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</si>
  <si>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</si>
  <si>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</si>
  <si>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</si>
  <si>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</si>
  <si>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</si>
  <si>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</si>
  <si>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</si>
  <si>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</si>
  <si>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</si>
  <si>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</si>
  <si>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</si>
  <si>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</si>
  <si>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</si>
  <si>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</si>
  <si>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</si>
  <si>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</si>
  <si>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</si>
  <si>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</si>
  <si>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</si>
  <si>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</si>
  <si>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</si>
  <si>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</si>
  <si>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</si>
  <si>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</si>
  <si>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</si>
  <si>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</si>
  <si>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</si>
  <si>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</si>
  <si>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</si>
  <si>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</si>
  <si>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</si>
  <si>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</si>
  <si>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</si>
  <si>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</si>
  <si>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</si>
  <si>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</si>
  <si>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</si>
  <si>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</si>
  <si>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</si>
  <si>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</si>
  <si>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</si>
  <si>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</si>
  <si>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</si>
  <si>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</si>
  <si>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</si>
  <si>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</si>
  <si>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</si>
  <si>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</si>
  <si>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</si>
  <si>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</si>
  <si>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</si>
  <si>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</si>
  <si>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</si>
  <si>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</si>
  <si>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</si>
  <si>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</si>
  <si>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</si>
  <si>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</si>
  <si>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</si>
  <si>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</si>
  <si>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</si>
  <si>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</si>
  <si>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</si>
  <si>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</si>
  <si>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</si>
  <si>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</si>
  <si>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</si>
  <si>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</si>
  <si>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</si>
  <si>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</si>
  <si>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</si>
  <si>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</si>
  <si>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</si>
  <si>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</si>
  <si>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</si>
  <si>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</si>
  <si>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</si>
  <si>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</si>
  <si>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</si>
  <si>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</si>
  <si>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</si>
  <si>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</si>
  <si>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</si>
  <si>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</si>
  <si>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</si>
  <si>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</si>
  <si>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</si>
  <si>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</si>
  <si>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</si>
  <si>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</si>
  <si>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</si>
  <si>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</si>
  <si>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</si>
  <si>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</si>
  <si>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</si>
  <si>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</si>
  <si>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</si>
  <si>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</si>
  <si>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</si>
  <si>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</si>
  <si>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</si>
  <si>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</si>
  <si>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</si>
  <si>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</si>
  <si>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</si>
  <si>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</si>
  <si>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</si>
  <si>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</si>
  <si>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</si>
  <si>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</si>
  <si>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</si>
  <si>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</si>
  <si>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</si>
  <si>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</si>
  <si>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</si>
  <si>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</si>
  <si>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</si>
  <si>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</si>
  <si>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</si>
  <si>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</si>
  <si>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</si>
  <si>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</si>
  <si>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</si>
  <si>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</si>
  <si>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</si>
  <si>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</si>
  <si>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</si>
  <si>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</si>
  <si>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</si>
  <si>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</si>
  <si>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</si>
  <si>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</si>
  <si>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</si>
  <si>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</si>
  <si>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</si>
  <si>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</si>
  <si>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</si>
  <si>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</si>
  <si>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</si>
  <si>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</si>
  <si>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</si>
  <si>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</si>
  <si>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</si>
  <si>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</si>
  <si>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</si>
  <si>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</si>
  <si>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</si>
  <si>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</si>
  <si>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</si>
  <si>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</si>
  <si>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</si>
  <si>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</si>
  <si>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</si>
  <si>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</si>
  <si>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</si>
  <si>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</si>
  <si>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</si>
  <si>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</si>
  <si>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</si>
  <si>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</si>
  <si>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</si>
  <si>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</si>
  <si>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</si>
  <si>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</si>
  <si>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</si>
  <si>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</si>
  <si>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</si>
  <si>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</si>
  <si>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</si>
  <si>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</si>
  <si>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</si>
  <si>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</si>
  <si>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</si>
  <si>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</si>
  <si>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</si>
  <si>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</si>
  <si>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</si>
  <si>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</si>
  <si>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</si>
  <si>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</si>
  <si>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</si>
  <si>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</si>
  <si>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</si>
  <si>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</si>
  <si>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</si>
  <si>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</si>
  <si>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</si>
  <si>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</si>
  <si>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</si>
  <si>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</si>
  <si>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</si>
  <si>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</si>
  <si>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</si>
  <si>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</si>
  <si>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</si>
  <si>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</si>
  <si>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</si>
  <si>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</si>
  <si>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</si>
  <si>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</si>
  <si>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</si>
  <si>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</si>
  <si>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</si>
  <si>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</si>
  <si>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</si>
  <si>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</si>
  <si>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</si>
  <si>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</si>
  <si>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</si>
  <si>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</si>
  <si>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</si>
  <si>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</si>
  <si>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</si>
  <si>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</si>
  <si>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</si>
  <si>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</si>
  <si>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</si>
  <si>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</si>
  <si>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</si>
  <si>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</si>
  <si>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</si>
  <si>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</si>
  <si>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</si>
  <si>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</si>
  <si>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</si>
  <si>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</si>
  <si>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</si>
  <si>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</si>
  <si>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</si>
  <si>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</si>
  <si>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</si>
  <si>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</si>
  <si>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</si>
  <si>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</si>
  <si>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</si>
  <si>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</si>
  <si>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</si>
  <si>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</si>
  <si>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</si>
  <si>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</si>
  <si>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</si>
  <si>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</si>
  <si>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</si>
  <si>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</si>
  <si>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</si>
  <si>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</si>
  <si>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</si>
  <si>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</si>
  <si>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</si>
  <si>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</si>
  <si>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</si>
  <si>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</si>
  <si>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</si>
  <si>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</si>
  <si>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</si>
  <si>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</si>
  <si>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</si>
  <si>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</si>
  <si>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</si>
  <si>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</si>
  <si>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</si>
  <si>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</si>
  <si>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</si>
  <si>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</si>
  <si>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</si>
  <si>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</si>
  <si>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</si>
  <si>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</si>
  <si>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</si>
  <si>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</si>
  <si>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</si>
  <si>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</si>
  <si>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</si>
  <si>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</si>
  <si>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</si>
  <si>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</si>
  <si>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</si>
  <si>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</si>
  <si>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</si>
  <si>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</si>
  <si>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</si>
  <si>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</si>
  <si>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</si>
  <si>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</si>
  <si>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</si>
  <si>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</si>
  <si>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</si>
  <si>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</si>
  <si>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</si>
  <si>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</si>
  <si>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</si>
  <si>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</si>
  <si>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</si>
  <si>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</si>
  <si>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</si>
  <si>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</si>
  <si>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</si>
  <si>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</si>
  <si>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</si>
  <si>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</si>
  <si>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</si>
  <si>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</si>
  <si>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</si>
  <si>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</si>
  <si>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</si>
  <si>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</si>
  <si>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</si>
  <si>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</si>
  <si>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</si>
  <si>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</si>
  <si>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</si>
  <si>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</si>
  <si>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</si>
  <si>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</si>
  <si>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</si>
  <si>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</si>
  <si>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</si>
  <si>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</si>
  <si>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</si>
  <si>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</si>
  <si>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</si>
  <si>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</si>
  <si>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</si>
  <si>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</si>
  <si>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</si>
  <si>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</si>
  <si>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</si>
  <si>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</si>
  <si>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</si>
  <si>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</si>
  <si>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</si>
  <si>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</si>
  <si>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</si>
  <si>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</si>
  <si>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</si>
  <si>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</si>
  <si>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</si>
  <si>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</si>
  <si>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</si>
  <si>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</si>
  <si>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</si>
  <si>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</si>
  <si>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</si>
  <si>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</si>
  <si>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</si>
  <si>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</si>
  <si>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</si>
  <si>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</si>
  <si>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</si>
  <si>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</si>
  <si>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</si>
  <si>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</si>
  <si>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</si>
  <si>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</si>
  <si>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</si>
  <si>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</si>
  <si>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</si>
  <si>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</si>
  <si>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</si>
  <si>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</si>
  <si>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</si>
  <si>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</si>
  <si>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</si>
  <si>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</si>
  <si>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</si>
  <si>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</si>
  <si>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</si>
  <si>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</si>
  <si>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</si>
  <si>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</si>
  <si>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</si>
  <si>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</si>
  <si>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</si>
  <si>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</si>
  <si>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</si>
  <si>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</si>
  <si>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</si>
  <si>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</si>
  <si>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</si>
  <si>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</si>
  <si>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</si>
  <si>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</si>
  <si>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</si>
  <si>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</si>
  <si>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</si>
  <si>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</si>
  <si>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</si>
  <si>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</si>
  <si>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</si>
  <si>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</si>
  <si>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</si>
  <si>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</si>
  <si>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</si>
  <si>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</si>
  <si>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</si>
  <si>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</si>
  <si>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</si>
  <si>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</si>
  <si>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</si>
  <si>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</si>
  <si>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</si>
  <si>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</si>
  <si>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</si>
  <si>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</si>
  <si>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</si>
  <si>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</si>
  <si>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</si>
  <si>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</si>
  <si>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</si>
  <si>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</si>
  <si>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</si>
  <si>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</si>
  <si>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</si>
  <si>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</si>
  <si>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</si>
  <si>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</si>
  <si>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</si>
  <si>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</si>
  <si>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</si>
  <si>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</si>
  <si>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</si>
  <si>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</si>
  <si>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</si>
  <si>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</si>
  <si>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</si>
  <si>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</si>
  <si>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</si>
  <si>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</si>
  <si>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</si>
  <si>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</si>
  <si>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</si>
  <si>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</si>
  <si>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</si>
  <si>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</si>
  <si>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</si>
  <si>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</si>
  <si>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</si>
  <si>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</si>
  <si>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</si>
  <si>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</si>
  <si>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</si>
  <si>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</si>
  <si>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</si>
  <si>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</si>
  <si>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</si>
  <si>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</si>
  <si>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</si>
  <si>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</si>
  <si>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</si>
  <si>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</si>
  <si>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</si>
  <si>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</si>
  <si>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</si>
  <si>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</si>
  <si>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</si>
  <si>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</si>
  <si>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</si>
  <si>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</si>
  <si>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</si>
  <si>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</si>
  <si>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</si>
  <si>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</si>
  <si>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</si>
  <si>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</si>
  <si>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</si>
  <si>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</si>
  <si>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</si>
  <si>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</si>
  <si>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</si>
  <si>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</si>
  <si>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</si>
  <si>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</si>
  <si>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</si>
  <si>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</si>
  <si>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</si>
  <si>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</si>
  <si>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</si>
  <si>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</si>
  <si>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</si>
  <si>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</si>
  <si>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</si>
  <si>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</si>
  <si>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</si>
  <si>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</si>
  <si>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</si>
  <si>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</si>
  <si>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</si>
  <si>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</si>
  <si>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</si>
  <si>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</si>
  <si>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</si>
  <si>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</si>
  <si>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</si>
  <si>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</si>
  <si>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</si>
  <si>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</si>
  <si>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</si>
  <si>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</si>
  <si>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</si>
  <si>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</si>
  <si>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</si>
  <si>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</si>
  <si>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</si>
  <si>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</si>
  <si>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</si>
  <si>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</si>
  <si>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</si>
  <si>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</si>
  <si>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</si>
  <si>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</si>
  <si>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</si>
  <si>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</si>
  <si>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</si>
  <si>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</si>
  <si>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</si>
  <si>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</si>
  <si>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</si>
  <si>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</si>
  <si>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</si>
  <si>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</si>
  <si>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</si>
  <si>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</si>
  <si>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</si>
  <si>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</si>
  <si>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</si>
  <si>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</si>
  <si>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</si>
  <si>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</si>
  <si>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</si>
  <si>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</si>
  <si>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</si>
  <si>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</si>
  <si>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</si>
  <si>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</si>
  <si>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</si>
  <si>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</si>
  <si>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</si>
  <si>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</si>
  <si>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</si>
  <si>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</si>
  <si>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</si>
  <si>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</si>
  <si>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</si>
  <si>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</si>
  <si>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</si>
  <si>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</si>
  <si>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</si>
  <si>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</si>
  <si>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</si>
  <si>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</si>
  <si>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</si>
  <si>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</si>
  <si>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</si>
  <si>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</si>
  <si>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</si>
  <si>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</si>
  <si>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</si>
  <si>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</si>
  <si>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</si>
  <si>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</si>
  <si>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</si>
  <si>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</si>
  <si>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</si>
  <si>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</si>
  <si>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</si>
  <si>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</si>
  <si>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</si>
  <si>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</si>
  <si>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</si>
  <si>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</si>
  <si>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</si>
  <si>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</si>
  <si>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</si>
  <si>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</si>
  <si>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</si>
  <si>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</si>
  <si>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</si>
  <si>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</si>
  <si>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</si>
  <si>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</si>
  <si>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</si>
  <si>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</si>
  <si>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</si>
  <si>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</si>
  <si>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</si>
  <si>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</si>
  <si>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</si>
  <si>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</si>
  <si>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</si>
  <si>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</si>
  <si>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</si>
  <si>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</si>
  <si>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</si>
  <si>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</si>
  <si>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</si>
  <si>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</si>
  <si>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</si>
  <si>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</si>
  <si>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</si>
  <si>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</si>
  <si>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</si>
  <si>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</si>
  <si>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</si>
  <si>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</si>
  <si>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</si>
  <si>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</si>
  <si>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</si>
  <si>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</si>
  <si>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</si>
  <si>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</si>
  <si>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</si>
  <si>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</si>
  <si>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</si>
  <si>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</si>
  <si>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</si>
  <si>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</si>
  <si>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</si>
  <si>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</si>
  <si>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</si>
  <si>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</si>
  <si>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</si>
  <si>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</si>
  <si>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</si>
  <si>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</si>
  <si>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</si>
  <si>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</si>
  <si>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</si>
  <si>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</si>
  <si>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</si>
  <si>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</si>
  <si>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</si>
  <si>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</si>
  <si>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</si>
  <si>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</si>
  <si>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</si>
  <si>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</si>
  <si>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</si>
  <si>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</si>
  <si>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</si>
  <si>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</si>
  <si>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</si>
  <si>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</si>
  <si>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</si>
  <si>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</si>
  <si>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</si>
  <si>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</si>
  <si>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</si>
  <si>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</si>
  <si>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</si>
  <si>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</si>
  <si>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</si>
  <si>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</si>
  <si>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</si>
  <si>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</si>
  <si>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</si>
  <si>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</si>
  <si>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</si>
  <si>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</si>
  <si>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</si>
  <si>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</si>
  <si>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</si>
  <si>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</si>
  <si>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</si>
  <si>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</si>
  <si>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</si>
  <si>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</si>
  <si>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</si>
  <si>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</si>
  <si>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</si>
  <si>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</si>
  <si>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</si>
  <si>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</si>
  <si>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</si>
  <si>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</si>
  <si>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</si>
  <si>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</si>
  <si>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</si>
  <si>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</si>
  <si>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</si>
  <si>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</si>
  <si>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</si>
  <si>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</si>
  <si>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</si>
  <si>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</si>
  <si>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</si>
  <si>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</si>
  <si>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</si>
  <si>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</si>
  <si>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</si>
  <si>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</si>
  <si>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</si>
  <si>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</si>
  <si>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</si>
  <si>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</si>
  <si>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</si>
  <si>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</si>
  <si>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</si>
  <si>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</si>
  <si>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</si>
  <si>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</si>
  <si>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</si>
  <si>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</si>
  <si>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</si>
  <si>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</si>
  <si>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</si>
  <si>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</si>
  <si>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</si>
  <si>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</si>
  <si>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</si>
  <si>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</si>
  <si>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</si>
  <si>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</si>
  <si>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</si>
  <si>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</si>
  <si>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</si>
  <si>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</si>
  <si>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</si>
  <si>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</si>
  <si>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</si>
  <si>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</si>
  <si>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</si>
  <si>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</si>
  <si>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</si>
  <si>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</si>
  <si>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</si>
  <si>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</si>
  <si>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</si>
  <si>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</si>
  <si>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</si>
  <si>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</si>
  <si>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</si>
  <si>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</si>
  <si>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</si>
  <si>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</si>
  <si>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</si>
  <si>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</si>
  <si>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</si>
  <si>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</si>
  <si>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</si>
  <si>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</si>
  <si>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</si>
  <si>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</si>
  <si>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</si>
  <si>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</si>
  <si>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</si>
  <si>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</si>
  <si>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</si>
  <si>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</si>
  <si>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</si>
  <si>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</si>
  <si>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</si>
  <si>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</si>
  <si>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</si>
  <si>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</si>
  <si>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</si>
  <si>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</si>
  <si>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</si>
  <si>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</si>
  <si>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</si>
  <si>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</si>
  <si>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</si>
  <si>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</si>
  <si>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</si>
  <si>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</si>
  <si>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</si>
  <si>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</si>
  <si>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</si>
  <si>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</si>
  <si>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</si>
  <si>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</si>
  <si>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</si>
  <si>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</si>
  <si>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</si>
  <si>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</si>
  <si>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</si>
  <si>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</si>
  <si>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</si>
  <si>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</si>
  <si>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</si>
  <si>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</si>
  <si>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</si>
  <si>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</si>
  <si>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</si>
  <si>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</si>
  <si>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</si>
  <si>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</si>
  <si>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</si>
  <si>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</si>
  <si>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</si>
  <si>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</si>
  <si>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</si>
  <si>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</si>
  <si>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</si>
  <si>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</si>
  <si>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</si>
  <si>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</si>
  <si>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</si>
  <si>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</si>
  <si>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</si>
  <si>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</si>
  <si>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</si>
  <si>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</si>
  <si>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</si>
  <si>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</si>
  <si>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</si>
  <si>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</si>
  <si>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</si>
  <si>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</si>
  <si>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</si>
  <si>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</si>
  <si>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</si>
  <si>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</si>
  <si>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</si>
  <si>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</si>
  <si>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</si>
  <si>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</si>
  <si>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</si>
  <si>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</si>
  <si>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</si>
  <si>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</si>
  <si>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</si>
  <si>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</si>
  <si>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</si>
  <si>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</si>
  <si>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</si>
  <si>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</si>
  <si>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</si>
  <si>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</si>
  <si>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</si>
  <si>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</si>
  <si>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</si>
  <si>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</si>
  <si>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</si>
  <si>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</si>
  <si>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</si>
  <si>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</si>
  <si>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</si>
  <si>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</si>
  <si>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</si>
  <si>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</si>
  <si>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</si>
  <si>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</si>
  <si>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</si>
  <si>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</si>
  <si>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</si>
  <si>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</si>
  <si>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</si>
  <si>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</si>
  <si>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</si>
  <si>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</si>
  <si>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</si>
  <si>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</si>
  <si>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</si>
  <si>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</si>
  <si>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</si>
  <si>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</si>
  <si>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</si>
  <si>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</si>
  <si>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</si>
  <si>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</si>
  <si>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</si>
  <si>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</si>
  <si>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</si>
  <si>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</si>
  <si>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</si>
  <si>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</si>
  <si>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</si>
  <si>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</si>
  <si>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</si>
  <si>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</si>
  <si>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</si>
  <si>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</si>
  <si>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</si>
  <si>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</si>
  <si>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</si>
  <si>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</si>
  <si>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</si>
  <si>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</si>
  <si>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</si>
  <si>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</si>
  <si>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</si>
  <si>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</si>
  <si>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</si>
  <si>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</si>
  <si>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</si>
  <si>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</si>
  <si>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</si>
  <si>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</si>
  <si>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</si>
  <si>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</si>
  <si>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</si>
  <si>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</si>
  <si>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</si>
  <si>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</si>
  <si>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</si>
  <si>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</si>
  <si>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</si>
  <si>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</si>
  <si>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</si>
  <si>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</si>
  <si>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</si>
  <si>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</si>
  <si>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</si>
  <si>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</si>
  <si>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</si>
  <si>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</si>
  <si>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</si>
  <si>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</si>
  <si>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</si>
  <si>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</si>
  <si>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</si>
  <si>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</si>
  <si>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</si>
  <si>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</si>
  <si>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</si>
  <si>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</si>
  <si>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</si>
  <si>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</si>
  <si>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</si>
  <si>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</si>
  <si>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</si>
  <si>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</si>
  <si>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</si>
  <si>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</si>
  <si>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</si>
  <si>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</si>
  <si>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</si>
  <si>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</si>
  <si>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</si>
  <si>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</si>
  <si>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</si>
  <si>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</si>
  <si>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</si>
  <si>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</si>
  <si>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</si>
  <si>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</si>
  <si>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</si>
  <si>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</si>
  <si>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</si>
  <si>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</si>
  <si>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</si>
  <si>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</si>
  <si>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</si>
  <si>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</si>
  <si>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</si>
  <si>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</si>
  <si>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</si>
  <si>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</si>
  <si>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</si>
  <si>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</si>
  <si>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</si>
  <si>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</si>
  <si>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</si>
  <si>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</si>
  <si>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</si>
  <si>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</si>
  <si>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</si>
  <si>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</si>
  <si>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</si>
  <si>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</si>
  <si>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</si>
  <si>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</si>
  <si>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</si>
  <si>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</si>
  <si>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</si>
  <si>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</si>
  <si>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</si>
  <si>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</si>
  <si>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</si>
  <si>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</si>
  <si>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</si>
  <si>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</si>
  <si>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</si>
  <si>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</si>
  <si>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</si>
  <si>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</si>
  <si>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</si>
  <si>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</si>
  <si>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</si>
  <si>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</si>
  <si>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</si>
  <si>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</si>
  <si>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</si>
  <si>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</si>
  <si>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</si>
  <si>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</si>
  <si>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</si>
  <si>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</si>
  <si>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</si>
  <si>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</si>
  <si>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</si>
  <si>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</si>
  <si>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</si>
  <si>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</si>
  <si>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</si>
  <si>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</si>
  <si>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</si>
  <si>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</si>
  <si>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</si>
  <si>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</si>
  <si>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</si>
  <si>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</si>
  <si>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</si>
  <si>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</si>
  <si>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</si>
  <si>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</si>
  <si>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</si>
  <si>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</si>
  <si>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</si>
  <si>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</si>
  <si>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</si>
  <si>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</si>
  <si>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</si>
  <si>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</si>
  <si>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</si>
  <si>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</si>
  <si>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</si>
  <si>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</si>
  <si>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</si>
  <si>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</si>
  <si>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</si>
  <si>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</si>
  <si>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</si>
  <si>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</si>
  <si>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</si>
  <si>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</si>
  <si>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</si>
  <si>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</si>
  <si>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</si>
  <si>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</si>
  <si>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</si>
  <si>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</si>
  <si>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</si>
  <si>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</si>
  <si>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</si>
  <si>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</si>
  <si>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</si>
  <si>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</si>
  <si>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</si>
  <si>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</si>
  <si>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</si>
  <si>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</si>
  <si>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</si>
  <si>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</si>
  <si>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</si>
  <si>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</si>
  <si>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</si>
  <si>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</si>
  <si>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</si>
  <si>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</si>
  <si>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</si>
  <si>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</si>
  <si>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</si>
  <si>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</si>
  <si>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</si>
  <si>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</si>
  <si>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</si>
  <si>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</si>
  <si>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</si>
  <si>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</si>
  <si>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</si>
  <si>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</si>
  <si>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</si>
  <si>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</si>
  <si>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</si>
  <si>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</si>
  <si>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</si>
  <si>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</si>
  <si>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</si>
  <si>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</si>
  <si>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</si>
  <si>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</si>
  <si>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</si>
  <si>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</si>
  <si>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</si>
  <si>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</si>
  <si>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</si>
  <si>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</si>
  <si>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</si>
  <si>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</si>
  <si>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</si>
  <si>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</si>
  <si>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</si>
  <si>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</si>
  <si>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</si>
  <si>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</si>
  <si>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</si>
  <si>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</si>
  <si>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</si>
  <si>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</si>
  <si>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</si>
  <si>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</si>
  <si>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</si>
  <si>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</si>
  <si>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</si>
  <si>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</si>
  <si>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</si>
  <si>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</si>
  <si>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</si>
  <si>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</si>
  <si>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</si>
  <si>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</si>
  <si>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</si>
  <si>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</si>
  <si>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</si>
  <si>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</si>
  <si>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</si>
  <si>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</si>
  <si>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</si>
  <si>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</si>
  <si>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</si>
  <si>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</si>
  <si>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</si>
  <si>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</si>
  <si>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</si>
  <si>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</si>
  <si>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</si>
  <si>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</si>
  <si>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</si>
  <si>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</si>
  <si>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</si>
  <si>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</si>
  <si>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</si>
  <si>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</si>
  <si>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</si>
  <si>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</si>
  <si>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</si>
  <si>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</si>
  <si>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</si>
  <si>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</si>
  <si>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</si>
  <si>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</si>
  <si>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</si>
  <si>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</si>
  <si>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</si>
  <si>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</si>
  <si>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</si>
  <si>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</si>
  <si>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</si>
  <si>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</si>
  <si>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</si>
  <si>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</si>
  <si>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</si>
  <si>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</si>
  <si>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</si>
  <si>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</si>
  <si>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</si>
  <si>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</si>
  <si>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</si>
  <si>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</si>
  <si>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</si>
  <si>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</si>
  <si>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</si>
  <si>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</si>
  <si>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</si>
  <si>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</si>
  <si>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</si>
  <si>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</si>
  <si>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</si>
  <si>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</si>
  <si>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</si>
  <si>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</si>
  <si>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</si>
  <si>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</si>
  <si>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</si>
  <si>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</si>
  <si>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</si>
  <si>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</si>
  <si>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</si>
  <si>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</si>
  <si>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</si>
  <si>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</si>
  <si>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</si>
  <si>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</si>
  <si>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</si>
  <si>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</si>
  <si>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</si>
  <si>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</si>
  <si>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</si>
  <si>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</si>
  <si>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</si>
  <si>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</si>
  <si>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</si>
  <si>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</si>
  <si>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</si>
  <si>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</si>
  <si>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</si>
  <si>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</si>
  <si>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</si>
  <si>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</si>
  <si>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</si>
  <si>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</si>
  <si>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</si>
  <si>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</si>
  <si>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</si>
  <si>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</si>
  <si>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</si>
  <si>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</si>
  <si>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</si>
  <si>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</si>
  <si>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</si>
  <si>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</si>
  <si>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</si>
  <si>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</si>
  <si>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</si>
  <si>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</si>
  <si>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</si>
  <si>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</si>
  <si>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</si>
  <si>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</si>
  <si>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</si>
  <si>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</si>
  <si>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</si>
  <si>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</si>
  <si>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</si>
  <si>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</si>
  <si>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</si>
  <si>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</si>
  <si>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</si>
  <si>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</si>
  <si>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</si>
  <si>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</si>
  <si>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</si>
  <si>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</si>
  <si>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</si>
  <si>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</si>
  <si>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</si>
  <si>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</si>
  <si>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</si>
  <si>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</si>
  <si>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</si>
  <si>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</si>
  <si>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</si>
  <si>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</si>
  <si>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</si>
  <si>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</si>
  <si>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</si>
  <si>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</si>
  <si>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</si>
  <si>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</si>
  <si>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</si>
  <si>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</si>
  <si>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</si>
  <si>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</si>
  <si>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</si>
  <si>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</si>
  <si>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</si>
  <si>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</si>
  <si>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</si>
  <si>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</si>
  <si>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</si>
  <si>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</si>
  <si>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</si>
  <si>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</si>
  <si>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</si>
  <si>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</si>
  <si>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</si>
  <si>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</si>
  <si>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</si>
  <si>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</si>
  <si>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</si>
  <si>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</si>
  <si>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</si>
  <si>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</si>
  <si>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</si>
  <si>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</si>
  <si>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</si>
  <si>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</si>
  <si>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</si>
  <si>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</si>
  <si>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</si>
  <si>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</si>
  <si>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</si>
  <si>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</si>
  <si>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</si>
  <si>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</si>
  <si>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</si>
  <si>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</si>
  <si>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</si>
  <si>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</si>
  <si>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</si>
  <si>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</si>
  <si>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</si>
  <si>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</si>
  <si>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</si>
  <si>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</si>
  <si>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</si>
  <si>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</si>
  <si>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</si>
  <si>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</si>
  <si>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</si>
  <si>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</si>
  <si>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</si>
  <si>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</si>
  <si>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</si>
  <si>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</si>
  <si>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</si>
  <si>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</si>
  <si>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</si>
  <si>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</si>
  <si>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</si>
  <si>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</si>
  <si>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</si>
  <si>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</si>
  <si>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</si>
  <si>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</si>
  <si>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</si>
  <si>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</si>
  <si>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</si>
  <si>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</si>
  <si>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</si>
  <si>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</si>
  <si>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</si>
  <si>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</si>
  <si>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</si>
  <si>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</si>
  <si>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</si>
  <si>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</si>
  <si>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</si>
  <si>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</si>
  <si>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</si>
  <si>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</si>
  <si>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</si>
  <si>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</si>
  <si>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</si>
  <si>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</si>
  <si>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</si>
  <si>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</si>
  <si>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</si>
  <si>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</si>
  <si>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</si>
  <si>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</si>
  <si>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</si>
  <si>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</si>
  <si>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</si>
  <si>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</si>
  <si>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</si>
  <si>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</si>
  <si>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</si>
  <si>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</si>
  <si>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</si>
  <si>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</si>
  <si>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</si>
  <si>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</si>
  <si>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</si>
  <si>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</si>
  <si>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</si>
  <si>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</si>
  <si>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</si>
  <si>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</si>
  <si>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</si>
  <si>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</si>
  <si>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</si>
  <si>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</si>
  <si>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</si>
  <si>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</si>
  <si>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</si>
  <si>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</si>
  <si>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</si>
  <si>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</si>
  <si>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</si>
  <si>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</si>
  <si>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</si>
  <si>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</si>
  <si>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</si>
  <si>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</si>
  <si>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</si>
  <si>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</si>
  <si>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</si>
  <si>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</si>
  <si>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</si>
  <si>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</si>
  <si>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</si>
  <si>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</si>
  <si>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</si>
  <si>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</si>
  <si>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</si>
  <si>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</si>
  <si>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</si>
  <si>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</si>
  <si>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</si>
  <si>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</si>
  <si>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</si>
  <si>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</si>
  <si>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</si>
  <si>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</si>
  <si>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</si>
  <si>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</si>
  <si>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</si>
  <si>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</si>
  <si>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</si>
  <si>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</si>
  <si>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</si>
  <si>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</si>
  <si>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</si>
  <si>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</si>
  <si>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</si>
  <si>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</si>
  <si>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</si>
  <si>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</si>
  <si>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</si>
  <si>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</si>
  <si>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</si>
  <si>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</si>
  <si>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</si>
  <si>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</si>
  <si>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</si>
  <si>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</si>
  <si>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</si>
  <si>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</si>
  <si>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</si>
  <si>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</si>
  <si>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</si>
  <si>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</si>
  <si>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</si>
  <si>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</si>
  <si>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</si>
  <si>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</si>
  <si>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</si>
  <si>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</si>
  <si>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</si>
  <si>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</si>
  <si>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</si>
  <si>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</si>
  <si>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</si>
  <si>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</si>
  <si>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</si>
  <si>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</si>
  <si>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</si>
  <si>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</si>
  <si>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</si>
  <si>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</si>
  <si>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</si>
  <si>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</si>
  <si>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</si>
  <si>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</si>
  <si>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</si>
  <si>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</si>
  <si>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</si>
  <si>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</si>
  <si>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</si>
  <si>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</si>
  <si>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</si>
  <si>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</si>
  <si>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</si>
  <si>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</si>
  <si>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</si>
  <si>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</si>
  <si>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</si>
  <si>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</si>
  <si>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</si>
  <si>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</si>
  <si>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</si>
  <si>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</si>
  <si>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</si>
  <si>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</si>
  <si>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</si>
  <si>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</si>
  <si>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</si>
  <si>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</si>
  <si>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</si>
  <si>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</si>
  <si>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</si>
  <si>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</si>
  <si>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</si>
  <si>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</si>
  <si>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</si>
  <si>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</si>
  <si>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</si>
  <si>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</si>
  <si>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</si>
  <si>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</si>
  <si>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</si>
  <si>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</si>
  <si>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</si>
  <si>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</si>
  <si>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</si>
  <si>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</si>
  <si>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</si>
  <si>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</si>
  <si>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</si>
  <si>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</si>
  <si>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</si>
  <si>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</si>
  <si>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</si>
  <si>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</si>
  <si>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</si>
  <si>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</si>
  <si>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</si>
  <si>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</si>
  <si>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</si>
  <si>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</si>
  <si>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</si>
  <si>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</si>
  <si>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</si>
  <si>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</si>
  <si>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</si>
  <si>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</si>
  <si>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</si>
  <si>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</si>
  <si>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</si>
  <si>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</si>
  <si>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</si>
  <si>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</si>
  <si>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</si>
  <si>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</si>
  <si>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</si>
  <si>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</si>
  <si>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</si>
  <si>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</si>
  <si>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</si>
  <si>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</si>
  <si>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</si>
  <si>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</si>
  <si>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</si>
  <si>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</si>
  <si>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</si>
  <si>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</si>
  <si>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</si>
  <si>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</si>
  <si>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</si>
  <si>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</si>
  <si>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</si>
  <si>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</si>
  <si>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</si>
  <si>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</si>
  <si>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</si>
  <si>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</si>
  <si>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</si>
  <si>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</si>
  <si>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</si>
  <si>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</si>
  <si>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</si>
  <si>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</si>
  <si>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</si>
  <si>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</si>
  <si>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</si>
  <si>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</si>
  <si>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</si>
  <si>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</si>
  <si>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</si>
  <si>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</si>
  <si>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</si>
  <si>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</si>
  <si>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</si>
  <si>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</si>
  <si>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</si>
  <si>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</si>
  <si>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</si>
  <si>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</si>
  <si>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</si>
  <si>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</si>
  <si>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</si>
  <si>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</si>
  <si>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</si>
  <si>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</si>
  <si>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</si>
  <si>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</si>
  <si>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</si>
  <si>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</si>
  <si>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</si>
  <si>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</si>
  <si>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</si>
  <si>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</si>
  <si>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</si>
  <si>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</si>
  <si>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</si>
  <si>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</si>
  <si>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</si>
  <si>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</si>
  <si>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</si>
  <si>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</si>
  <si>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</si>
  <si>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</si>
  <si>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</si>
  <si>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</si>
  <si>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</si>
  <si>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</si>
  <si>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</si>
  <si>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</si>
  <si>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</si>
  <si>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</si>
  <si>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</si>
  <si>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</si>
  <si>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</si>
  <si>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</si>
  <si>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</si>
  <si>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</si>
  <si>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</si>
  <si>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</si>
  <si>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</si>
  <si>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</si>
  <si>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</si>
  <si>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</si>
  <si>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</si>
  <si>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</si>
  <si>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</si>
  <si>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</si>
  <si>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</si>
  <si>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</si>
  <si>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</si>
  <si>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</si>
  <si>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</si>
  <si>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</si>
  <si>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</si>
  <si>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</si>
  <si>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</si>
  <si>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</si>
  <si>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</si>
  <si>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</si>
  <si>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</si>
  <si>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</si>
  <si>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</si>
  <si>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</si>
  <si>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</si>
  <si>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</si>
  <si>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</si>
  <si>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</si>
  <si>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</si>
  <si>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</si>
  <si>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</si>
  <si>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</si>
  <si>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</si>
  <si>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</si>
  <si>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</si>
  <si>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</si>
  <si>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</si>
  <si>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</si>
  <si>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</si>
  <si>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</si>
  <si>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</si>
  <si>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</si>
  <si>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</si>
  <si>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</si>
  <si>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</si>
  <si>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</si>
  <si>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</si>
  <si>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</si>
  <si>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</si>
  <si>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</si>
  <si>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</si>
  <si>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</si>
  <si>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</si>
  <si>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</si>
  <si>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</si>
  <si>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</si>
  <si>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</si>
  <si>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</si>
  <si>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</si>
  <si>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</si>
  <si>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</si>
  <si>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</si>
  <si>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</si>
  <si>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</si>
  <si>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</si>
  <si>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</si>
  <si>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</si>
  <si>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</si>
  <si>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</si>
  <si>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</si>
  <si>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</si>
  <si>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</si>
  <si>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</si>
  <si>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</si>
  <si>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</si>
  <si>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</si>
  <si>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</si>
  <si>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</si>
  <si>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</si>
  <si>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</si>
  <si>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</si>
  <si>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</si>
  <si>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</si>
  <si>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</si>
  <si>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</si>
  <si>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</si>
  <si>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</si>
  <si>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</si>
  <si>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</si>
  <si>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</si>
  <si>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</si>
  <si>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</si>
  <si>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</si>
  <si>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</si>
  <si>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</si>
  <si>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</si>
  <si>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</si>
  <si>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</si>
  <si>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</si>
  <si>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</si>
  <si>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</si>
  <si>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</si>
  <si>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</si>
  <si>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</si>
  <si>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</si>
  <si>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</si>
  <si>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</si>
  <si>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</si>
  <si>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</si>
  <si>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</si>
  <si>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</si>
  <si>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</si>
  <si>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</si>
  <si>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</si>
  <si>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</si>
  <si>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</si>
  <si>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</si>
  <si>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</si>
  <si>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</si>
  <si>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</si>
  <si>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</si>
  <si>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</si>
  <si>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</si>
  <si>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</si>
  <si>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</si>
  <si>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</si>
  <si>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</si>
  <si>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</si>
  <si>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</si>
  <si>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</si>
  <si>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</si>
  <si>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</si>
  <si>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</si>
  <si>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</si>
  <si>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</si>
  <si>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</si>
  <si>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</si>
  <si>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</si>
  <si>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</si>
  <si>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</si>
  <si>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</si>
  <si>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</si>
  <si>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</si>
  <si>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</si>
  <si>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</si>
  <si>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</si>
  <si>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</si>
  <si>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</si>
  <si>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</si>
  <si>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</si>
  <si>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</si>
  <si>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</si>
  <si>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</si>
  <si>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</si>
  <si>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</si>
  <si>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</si>
  <si>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</si>
  <si>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</si>
  <si>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</si>
  <si>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</si>
  <si>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</si>
  <si>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</si>
  <si>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</si>
  <si>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</si>
  <si>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</si>
  <si>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</si>
  <si>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</si>
  <si>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</si>
  <si>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</si>
  <si>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</si>
  <si>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</si>
  <si>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</si>
  <si>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</si>
  <si>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</si>
  <si>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</si>
  <si>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</si>
  <si>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</si>
  <si>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</si>
  <si>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</si>
  <si>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</si>
  <si>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</si>
  <si>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</si>
  <si>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</si>
  <si>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</si>
  <si>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</si>
  <si>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</si>
  <si>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</si>
  <si>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</si>
  <si>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</si>
  <si>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</si>
  <si>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</si>
  <si>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</si>
  <si>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</si>
  <si>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</si>
  <si>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</si>
  <si>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</si>
  <si>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</si>
  <si>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</si>
  <si>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</si>
  <si>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</si>
  <si>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</si>
  <si>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</si>
  <si>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</si>
  <si>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</si>
  <si>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</si>
  <si>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</si>
  <si>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</si>
  <si>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</si>
  <si>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</si>
  <si>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</si>
  <si>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</si>
  <si>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</si>
  <si>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</si>
  <si>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</si>
  <si>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</si>
  <si>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</si>
  <si>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</si>
  <si>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</si>
  <si>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</si>
  <si>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</si>
  <si>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</si>
  <si>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</si>
  <si>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</si>
  <si>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</si>
  <si>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</si>
  <si>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</si>
  <si>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</si>
  <si>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</si>
  <si>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</si>
  <si>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</si>
  <si>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</si>
  <si>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</si>
  <si>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</si>
  <si>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</si>
  <si>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</si>
  <si>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</si>
  <si>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</si>
  <si>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</si>
  <si>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</si>
  <si>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</si>
  <si>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</si>
  <si>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</si>
  <si>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</si>
  <si>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</si>
  <si>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</si>
  <si>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</si>
  <si>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</si>
  <si>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</si>
  <si>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</si>
  <si>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</si>
  <si>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</si>
  <si>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</si>
  <si>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</si>
  <si>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</si>
  <si>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</si>
  <si>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</si>
  <si>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</si>
  <si>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</si>
  <si>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</si>
  <si>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</si>
  <si>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</si>
  <si>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</si>
  <si>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</si>
  <si>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</si>
  <si>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</si>
  <si>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</si>
  <si>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</si>
  <si>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</si>
  <si>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</si>
  <si>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</si>
  <si>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</si>
  <si>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</si>
  <si>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</si>
  <si>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</si>
  <si>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</si>
  <si>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</si>
  <si>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</si>
  <si>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</si>
  <si>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</si>
  <si>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</si>
  <si>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</si>
  <si>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</si>
  <si>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</si>
  <si>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</si>
  <si>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</si>
  <si>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</si>
  <si>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</si>
  <si>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</si>
  <si>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</si>
  <si>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</si>
  <si>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</si>
  <si>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</si>
  <si>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</si>
  <si>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</si>
  <si>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</si>
  <si>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</si>
  <si>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</si>
  <si>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</si>
  <si>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</si>
  <si>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</si>
  <si>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</si>
  <si>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</si>
  <si>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</si>
  <si>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</si>
  <si>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</si>
  <si>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</si>
  <si>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</si>
  <si>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</si>
  <si>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</si>
  <si>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</si>
  <si>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</si>
  <si>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</si>
  <si>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</si>
  <si>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</si>
  <si>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</si>
  <si>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</si>
  <si>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</si>
  <si>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</si>
  <si>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</si>
  <si>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</si>
  <si>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</si>
  <si>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</si>
  <si>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</si>
  <si>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</si>
  <si>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</si>
  <si>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</si>
  <si>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</si>
  <si>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</si>
  <si>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</si>
  <si>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</si>
  <si>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</si>
  <si>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</si>
  <si>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</si>
  <si>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</si>
  <si>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</si>
  <si>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</si>
  <si>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</si>
  <si>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</si>
  <si>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</si>
  <si>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</si>
  <si>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</si>
  <si>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</si>
  <si>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</si>
  <si>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</si>
  <si>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</si>
  <si>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</si>
  <si>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</si>
  <si>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</si>
  <si>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</si>
  <si>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</si>
  <si>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</si>
  <si>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</si>
  <si>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</si>
  <si>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</si>
  <si>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</si>
  <si>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</si>
  <si>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</si>
  <si>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</si>
  <si>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</si>
  <si>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</si>
  <si>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</si>
  <si>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</si>
  <si>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</si>
  <si>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</si>
  <si>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</si>
  <si>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</si>
  <si>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</si>
  <si>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</si>
  <si>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</si>
  <si>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</si>
  <si>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</si>
  <si>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</si>
  <si>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</si>
  <si>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</si>
  <si>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</si>
  <si>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</si>
  <si>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</si>
  <si>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</si>
  <si>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</si>
  <si>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</si>
  <si>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</si>
  <si>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</si>
  <si>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</si>
  <si>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</si>
  <si>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</si>
  <si>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</si>
  <si>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</si>
  <si>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</si>
  <si>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</si>
  <si>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</si>
  <si>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</si>
  <si>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</si>
  <si>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</si>
  <si>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</si>
  <si>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</si>
  <si>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</si>
  <si>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</si>
  <si>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</si>
  <si>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</si>
  <si>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</si>
  <si>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</si>
  <si>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</si>
  <si>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</si>
  <si>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</si>
  <si>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</si>
  <si>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</si>
  <si>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</si>
  <si>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</si>
  <si>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</si>
  <si>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</si>
  <si>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</si>
  <si>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</si>
  <si>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</si>
  <si>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</si>
  <si>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</si>
  <si>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</si>
  <si>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</si>
  <si>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</si>
  <si>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</si>
  <si>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</si>
  <si>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</si>
  <si>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</si>
  <si>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</si>
  <si>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</si>
  <si>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</si>
  <si>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</si>
  <si>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</si>
  <si>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</si>
  <si>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</si>
  <si>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</si>
  <si>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</si>
  <si>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</si>
  <si>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</si>
  <si>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</si>
  <si>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</si>
  <si>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</si>
  <si>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</si>
  <si>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</si>
  <si>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</si>
  <si>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</si>
  <si>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</si>
  <si>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</si>
  <si>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</si>
  <si>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</si>
  <si>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</si>
  <si>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</si>
  <si>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</si>
  <si>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</si>
  <si>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</si>
  <si>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</si>
  <si>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</si>
  <si>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</si>
  <si>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</si>
  <si>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</si>
  <si>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</si>
  <si>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</si>
  <si>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</si>
  <si>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</si>
  <si>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</si>
  <si>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</si>
  <si>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</si>
  <si>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</si>
  <si>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</si>
  <si>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</si>
  <si>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</si>
  <si>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</si>
  <si>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</si>
  <si>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</si>
  <si>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</si>
  <si>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</si>
  <si>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</si>
  <si>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</si>
  <si>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</si>
  <si>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</si>
  <si>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</si>
  <si>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</si>
  <si>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</si>
  <si>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</si>
  <si>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</si>
  <si>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</si>
  <si>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</si>
  <si>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</si>
  <si>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</si>
  <si>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</si>
  <si>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</si>
  <si>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</si>
  <si>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</si>
  <si>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</si>
  <si>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</si>
  <si>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</si>
  <si>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</si>
  <si>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</si>
  <si>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</si>
  <si>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</si>
  <si>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</si>
  <si>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</si>
  <si>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</si>
  <si>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</si>
  <si>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</si>
  <si>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</si>
  <si>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</si>
  <si>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</si>
  <si>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</si>
  <si>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</si>
  <si>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</si>
  <si>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</si>
  <si>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</si>
  <si>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</si>
  <si>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</si>
  <si>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</si>
  <si>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</si>
  <si>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</si>
  <si>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</si>
  <si>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</si>
  <si>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</si>
  <si>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</si>
  <si>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</si>
  <si>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</si>
  <si>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</si>
  <si>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</si>
  <si>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</si>
  <si>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</si>
  <si>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</si>
  <si>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</si>
  <si>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</si>
  <si>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</si>
  <si>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</si>
  <si>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</si>
  <si>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</si>
  <si>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</si>
  <si>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</si>
  <si>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</si>
  <si>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</si>
  <si>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</si>
  <si>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</si>
  <si>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</si>
  <si>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</si>
  <si>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</si>
  <si>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</si>
  <si>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</si>
  <si>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</si>
  <si>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</si>
  <si>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</si>
  <si>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</si>
  <si>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</si>
  <si>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</si>
  <si>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</si>
  <si>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</si>
  <si>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</si>
  <si>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</si>
  <si>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</si>
  <si>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</si>
  <si>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</si>
  <si>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</si>
  <si>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</si>
  <si>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</si>
  <si>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</si>
  <si>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</si>
  <si>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</si>
  <si>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</si>
  <si>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</si>
  <si>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</si>
  <si>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</si>
  <si>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</si>
  <si>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</si>
  <si>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</si>
  <si>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</si>
  <si>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</si>
  <si>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</si>
  <si>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</si>
  <si>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</si>
  <si>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</si>
  <si>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</si>
  <si>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</si>
  <si>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</si>
  <si>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</si>
  <si>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</si>
  <si>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</si>
  <si>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</si>
  <si>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</si>
  <si>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</si>
  <si>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</si>
  <si>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</si>
  <si>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</si>
  <si>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</si>
  <si>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</si>
  <si>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</si>
  <si>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</si>
  <si>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</si>
  <si>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</si>
  <si>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</si>
  <si>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</si>
  <si>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</si>
  <si>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</si>
  <si>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</si>
  <si>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</si>
  <si>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</si>
  <si>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</si>
  <si>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</si>
  <si>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</si>
  <si>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</si>
  <si>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</si>
  <si>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</si>
  <si>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</si>
  <si>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</si>
  <si>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</si>
  <si>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</si>
  <si>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</si>
  <si>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</si>
  <si>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</si>
  <si>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</si>
  <si>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</si>
  <si>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</si>
  <si>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</si>
  <si>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</si>
  <si>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</si>
  <si>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</si>
  <si>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</si>
  <si>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</si>
  <si>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</si>
  <si>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</si>
  <si>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</si>
  <si>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</si>
  <si>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</si>
  <si>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</si>
  <si>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</si>
  <si>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</si>
  <si>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</si>
  <si>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</si>
  <si>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</si>
  <si>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</si>
  <si>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</si>
  <si>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</si>
  <si>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</si>
  <si>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</si>
  <si>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</si>
  <si>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</si>
  <si>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</si>
  <si>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</si>
  <si>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</si>
  <si>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</si>
  <si>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</si>
  <si>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</si>
  <si>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</si>
  <si>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</si>
  <si>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</si>
  <si>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</si>
  <si>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</si>
  <si>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</si>
  <si>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</si>
  <si>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</si>
  <si>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</si>
  <si>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</si>
  <si>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</si>
  <si>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</si>
  <si>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</si>
  <si>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</si>
  <si>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</si>
  <si>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</si>
  <si>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</si>
  <si>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</si>
  <si>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</si>
  <si>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</si>
  <si>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</si>
  <si>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</si>
  <si>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</si>
  <si>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</si>
  <si>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</si>
  <si>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</si>
  <si>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</si>
  <si>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</si>
  <si>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</si>
  <si>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</si>
  <si>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</si>
  <si>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</si>
  <si>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</si>
  <si>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</si>
  <si>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</si>
  <si>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</si>
  <si>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</si>
  <si>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</si>
  <si>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</si>
  <si>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</si>
  <si>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</si>
  <si>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</si>
  <si>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</si>
  <si>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</si>
  <si>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</si>
  <si>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</si>
  <si>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</si>
  <si>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</si>
  <si>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</si>
  <si>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</si>
  <si>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</si>
  <si>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</si>
  <si>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</si>
  <si>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</si>
  <si>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</si>
  <si>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</si>
  <si>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</si>
  <si>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</si>
  <si>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</si>
  <si>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</si>
  <si>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</si>
  <si>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</si>
  <si>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</si>
  <si>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</si>
  <si>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</si>
  <si>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</si>
  <si>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</si>
  <si>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</si>
  <si>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</si>
  <si>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</si>
  <si>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</si>
  <si>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</si>
  <si>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</si>
  <si>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</si>
  <si>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</si>
  <si>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</si>
  <si>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</si>
  <si>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</si>
  <si>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</si>
  <si>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</si>
  <si>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</si>
  <si>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</si>
  <si>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</si>
  <si>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</si>
  <si>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</si>
  <si>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</si>
  <si>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</si>
  <si>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</si>
  <si>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</si>
  <si>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</si>
  <si>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</si>
  <si>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</si>
  <si>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</si>
  <si>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</si>
  <si>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</si>
  <si>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</si>
  <si>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</si>
  <si>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</si>
  <si>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</si>
  <si>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</si>
  <si>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</si>
  <si>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</si>
  <si>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</si>
  <si>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</si>
  <si>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</si>
  <si>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</si>
  <si>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</si>
  <si>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</si>
  <si>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</si>
  <si>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</si>
  <si>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</si>
  <si>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</si>
  <si>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</si>
  <si>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</si>
  <si>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</si>
  <si>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</si>
  <si>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</si>
  <si>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</si>
  <si>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</si>
  <si>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</si>
  <si>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</si>
  <si>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</si>
  <si>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</si>
  <si>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</si>
  <si>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</si>
  <si>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</si>
  <si>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</si>
  <si>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</si>
  <si>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</si>
  <si>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</si>
  <si>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</si>
  <si>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</si>
  <si>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</si>
  <si>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</si>
  <si>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</si>
  <si>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</si>
  <si>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</si>
  <si>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</si>
  <si>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</si>
  <si>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</si>
  <si>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</si>
  <si>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</si>
  <si>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</si>
  <si>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</si>
  <si>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</si>
  <si>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</si>
  <si>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</si>
  <si>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</si>
  <si>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</si>
  <si>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</si>
  <si>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</si>
  <si>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</si>
  <si>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</si>
  <si>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</si>
  <si>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</si>
  <si>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</si>
  <si>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</si>
  <si>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</si>
  <si>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</si>
  <si>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</si>
  <si>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</si>
  <si>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</si>
  <si>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</si>
  <si>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</si>
  <si>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</si>
  <si>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</si>
  <si>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</si>
  <si>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</si>
  <si>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</si>
  <si>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</si>
  <si>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</si>
  <si>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</si>
  <si>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</si>
  <si>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</si>
  <si>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</si>
  <si>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</si>
  <si>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</si>
  <si>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</si>
  <si>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</si>
  <si>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</si>
  <si>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</si>
  <si>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</si>
  <si>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</si>
  <si>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</si>
  <si>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</si>
  <si>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</si>
  <si>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</si>
  <si>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</si>
  <si>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</si>
  <si>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</si>
  <si>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</si>
  <si>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</si>
  <si>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</si>
  <si>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</si>
  <si>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</si>
  <si>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</si>
  <si>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</si>
  <si>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</si>
  <si>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</si>
  <si>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</si>
  <si>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</si>
  <si>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</si>
  <si>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</si>
  <si>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</si>
  <si>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</si>
  <si>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</si>
  <si>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</si>
  <si>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</si>
  <si>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</si>
  <si>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</si>
  <si>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</si>
  <si>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</si>
  <si>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</si>
  <si>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</si>
  <si>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</si>
  <si>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</si>
  <si>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</si>
  <si>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</si>
  <si>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</si>
  <si>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</si>
  <si>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</si>
  <si>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</si>
  <si>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</si>
  <si>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</si>
  <si>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</si>
  <si>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</si>
  <si>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</si>
  <si>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</si>
  <si>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</si>
  <si>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</si>
  <si>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</si>
  <si>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</si>
  <si>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</si>
  <si>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</si>
  <si>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</si>
  <si>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</si>
  <si>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</si>
  <si>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</si>
  <si>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</si>
  <si>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</si>
  <si>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</si>
  <si>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</si>
  <si>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</si>
  <si>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</si>
  <si>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</si>
  <si>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</si>
  <si>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</si>
  <si>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</si>
  <si>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</si>
  <si>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</si>
  <si>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</si>
  <si>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</si>
  <si>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</si>
  <si>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</si>
  <si>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</si>
  <si>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</si>
  <si>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</si>
  <si>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</si>
  <si>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</si>
  <si>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</si>
  <si>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</si>
  <si>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</si>
  <si>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</si>
  <si>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</si>
  <si>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</si>
  <si>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</si>
  <si>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</si>
  <si>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</si>
  <si>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</si>
  <si>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</si>
  <si>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</si>
  <si>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</si>
  <si>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</si>
  <si>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</si>
  <si>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</si>
  <si>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</si>
  <si>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</si>
  <si>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</si>
  <si>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</si>
  <si>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</si>
  <si>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</si>
  <si>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</si>
  <si>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</si>
  <si>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</si>
  <si>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</si>
  <si>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</si>
  <si>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</si>
  <si>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</si>
  <si>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</si>
  <si>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</si>
  <si>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</si>
  <si>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</si>
  <si>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</si>
  <si>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</si>
  <si>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</si>
  <si>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</si>
  <si>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</si>
  <si>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</si>
  <si>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</si>
  <si>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</si>
  <si>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</si>
  <si>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</si>
  <si>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</si>
  <si>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</si>
  <si>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</si>
  <si>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</si>
  <si>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</si>
  <si>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</si>
  <si>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</si>
  <si>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</si>
  <si>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</si>
  <si>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</si>
  <si>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</si>
  <si>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</si>
  <si>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</si>
  <si>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</si>
  <si>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</si>
  <si>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</si>
  <si>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</si>
  <si>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</si>
  <si>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</si>
  <si>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</si>
  <si>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</si>
  <si>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</si>
  <si>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</si>
  <si>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</si>
  <si>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</si>
  <si>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</si>
  <si>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</si>
  <si>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</si>
  <si>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</si>
  <si>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</si>
  <si>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</si>
  <si>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</si>
  <si>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</si>
  <si>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</si>
  <si>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</si>
  <si>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</si>
  <si>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</si>
  <si>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</si>
  <si>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</si>
  <si>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</si>
  <si>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</si>
  <si>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</si>
  <si>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</si>
  <si>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</si>
  <si>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</si>
  <si>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</si>
  <si>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</si>
  <si>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</si>
  <si>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</si>
  <si>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</si>
  <si>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</si>
  <si>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</si>
  <si>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</si>
  <si>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</si>
  <si>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</si>
  <si>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</si>
  <si>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</si>
  <si>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</si>
  <si>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</si>
  <si>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</si>
  <si>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</si>
  <si>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</si>
  <si>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</si>
  <si>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</si>
  <si>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</si>
  <si>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</si>
  <si>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</si>
  <si>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</si>
  <si>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</si>
  <si>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</si>
  <si>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</si>
  <si>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</si>
  <si>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</si>
  <si>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</si>
  <si>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</si>
  <si>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</si>
  <si>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</si>
  <si>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</si>
  <si>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</si>
  <si>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</si>
  <si>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</si>
  <si>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</si>
  <si>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</si>
  <si>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</si>
  <si>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</si>
  <si>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</si>
  <si>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</si>
  <si>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</si>
  <si>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</si>
  <si>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</si>
  <si>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</si>
  <si>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</si>
  <si>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</si>
  <si>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</si>
  <si>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</si>
  <si>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</si>
  <si>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</si>
  <si>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</si>
  <si>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</si>
  <si>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</si>
  <si>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</si>
  <si>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</si>
  <si>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</si>
  <si>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</si>
  <si>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</si>
  <si>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</si>
  <si>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</si>
  <si>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</si>
  <si>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</si>
  <si>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</si>
  <si>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</si>
  <si>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</si>
  <si>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</si>
  <si>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</si>
  <si>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</si>
  <si>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</si>
  <si>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</si>
  <si>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</si>
  <si>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</si>
  <si>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</si>
  <si>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</si>
  <si>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</si>
  <si>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</si>
  <si>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</si>
  <si>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</si>
  <si>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</si>
  <si>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</si>
  <si>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</si>
  <si>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</si>
  <si>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</si>
  <si>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</si>
  <si>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</si>
  <si>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</si>
  <si>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</si>
  <si>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</si>
  <si>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</si>
  <si>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</si>
  <si>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</si>
  <si>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</si>
  <si>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</si>
  <si>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</si>
  <si>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</si>
  <si>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</si>
  <si>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</si>
  <si>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</si>
  <si>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</si>
  <si>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</si>
  <si>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</si>
  <si>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</si>
  <si>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</si>
  <si>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</si>
  <si>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</si>
  <si>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</si>
  <si>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</si>
  <si>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</si>
  <si>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</si>
  <si>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</si>
  <si>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</si>
  <si>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</si>
  <si>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</si>
  <si>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</si>
  <si>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</si>
  <si>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</si>
  <si>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</si>
  <si>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</si>
  <si>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</si>
  <si>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</si>
  <si>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</si>
  <si>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</si>
  <si>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</si>
  <si>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</si>
  <si>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</si>
  <si>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</si>
  <si>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</si>
  <si>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</si>
  <si>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</si>
  <si>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</si>
  <si>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</si>
  <si>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</si>
  <si>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</si>
  <si>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</si>
  <si>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</si>
  <si>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</si>
  <si>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</si>
  <si>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</si>
  <si>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</si>
  <si>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</si>
  <si>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</si>
  <si>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</si>
  <si>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</si>
  <si>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</si>
  <si>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</si>
  <si>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</si>
  <si>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</si>
  <si>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</si>
  <si>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</si>
  <si>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</si>
  <si>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</si>
  <si>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</si>
  <si>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</si>
  <si>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</si>
  <si>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</si>
  <si>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</si>
  <si>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</si>
  <si>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</si>
  <si>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</si>
  <si>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</si>
  <si>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</si>
  <si>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</si>
  <si>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</si>
  <si>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</si>
  <si>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</si>
  <si>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</si>
  <si>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</si>
  <si>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</si>
  <si>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</si>
  <si>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</si>
  <si>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</si>
  <si>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</si>
  <si>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</si>
  <si>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</si>
  <si>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</si>
  <si>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</si>
  <si>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</si>
  <si>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</si>
  <si>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</si>
  <si>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</si>
  <si>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</si>
  <si>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</si>
  <si>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</si>
  <si>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</si>
  <si>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</si>
  <si>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</si>
  <si>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</si>
  <si>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</si>
  <si>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</si>
  <si>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</si>
  <si>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</si>
  <si>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</si>
  <si>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</si>
  <si>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</si>
  <si>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</si>
  <si>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</si>
  <si>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</si>
  <si>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</si>
  <si>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</si>
  <si>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</si>
  <si>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</si>
  <si>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</si>
  <si>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</si>
  <si>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</si>
  <si>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</si>
  <si>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</si>
  <si>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</si>
  <si>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</si>
  <si>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</si>
  <si>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</si>
  <si>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</si>
  <si>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</si>
  <si>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</si>
  <si>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</si>
  <si>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</si>
  <si>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</si>
  <si>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</si>
  <si>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</si>
  <si>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</si>
  <si>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</si>
  <si>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</si>
  <si>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</si>
  <si>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</si>
  <si>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</si>
  <si>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</si>
  <si>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</si>
  <si>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</si>
  <si>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</si>
  <si>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</si>
  <si>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</si>
  <si>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</si>
  <si>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</si>
  <si>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</si>
  <si>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</si>
  <si>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</si>
  <si>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</si>
  <si>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</si>
  <si>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</si>
  <si>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</si>
  <si>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</si>
  <si>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</si>
  <si>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</si>
  <si>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</si>
  <si>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</si>
  <si>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</si>
  <si>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</si>
  <si>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</si>
  <si>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</si>
  <si>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</si>
  <si>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</si>
  <si>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</si>
  <si>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</si>
  <si>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</si>
  <si>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</si>
  <si>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</si>
  <si>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</si>
  <si>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</si>
  <si>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</si>
  <si>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</si>
  <si>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</si>
  <si>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</si>
  <si>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</si>
  <si>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</si>
  <si>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</si>
  <si>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</si>
  <si>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</si>
  <si>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</si>
  <si>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</si>
  <si>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</si>
  <si>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</si>
  <si>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</si>
  <si>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</si>
  <si>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</si>
  <si>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</si>
  <si>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</si>
  <si>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</si>
  <si>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</si>
  <si>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</si>
  <si>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</si>
  <si>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</si>
  <si>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</si>
  <si>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</si>
  <si>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</si>
  <si>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</si>
  <si>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</si>
  <si>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</si>
  <si>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</si>
  <si>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</si>
  <si>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</si>
  <si>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</si>
  <si>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</si>
  <si>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</si>
  <si>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</si>
  <si>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</si>
  <si>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</si>
  <si>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</si>
  <si>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</si>
  <si>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</si>
  <si>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</si>
  <si>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</si>
  <si>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</si>
  <si>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</si>
  <si>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</si>
  <si>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</si>
  <si>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</si>
  <si>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</si>
  <si>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</si>
  <si>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</si>
  <si>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</si>
  <si>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</si>
  <si>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</si>
  <si>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</si>
  <si>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</si>
  <si>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</si>
  <si>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</si>
  <si>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</si>
  <si>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</si>
  <si>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</si>
  <si>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</si>
  <si>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</si>
  <si>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</si>
  <si>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</si>
  <si>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</si>
  <si>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</si>
  <si>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</si>
  <si>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</si>
  <si>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</si>
  <si>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</si>
  <si>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</si>
  <si>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</si>
  <si>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</si>
  <si>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</si>
  <si>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</si>
  <si>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</si>
  <si>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</si>
  <si>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</si>
  <si>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</si>
  <si>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</si>
  <si>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</si>
  <si>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</si>
  <si>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</si>
  <si>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</si>
  <si>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</si>
  <si>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</si>
  <si>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</si>
  <si>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</si>
  <si>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</si>
  <si>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</si>
  <si>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</si>
  <si>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</si>
  <si>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</si>
  <si>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</si>
  <si>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</si>
  <si>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</si>
  <si>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</si>
  <si>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</si>
  <si>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</si>
  <si>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</si>
  <si>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</si>
  <si>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</si>
  <si>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</si>
  <si>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</si>
  <si>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</si>
  <si>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</si>
  <si>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</si>
  <si>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</si>
  <si>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</si>
  <si>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</si>
  <si>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</si>
  <si>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</si>
  <si>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</si>
  <si>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</si>
  <si>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</si>
  <si>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</si>
  <si>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</si>
  <si>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</si>
  <si>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</si>
  <si>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</si>
  <si>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</si>
  <si>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</si>
  <si>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</si>
  <si>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</si>
  <si>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</si>
  <si>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</si>
  <si>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</si>
  <si>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</si>
  <si>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</si>
  <si>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</si>
  <si>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</si>
  <si>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</si>
  <si>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</si>
  <si>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</si>
  <si>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</si>
  <si>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</si>
  <si>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</si>
  <si>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</si>
  <si>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</si>
  <si>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</si>
  <si>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</si>
  <si>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</si>
  <si>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</si>
  <si>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</si>
  <si>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</si>
  <si>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</si>
  <si>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</si>
  <si>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</si>
  <si>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</si>
  <si>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</si>
  <si>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</si>
  <si>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</si>
  <si>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</si>
  <si>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</si>
  <si>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</si>
  <si>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</si>
  <si>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</si>
  <si>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</si>
  <si>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</si>
  <si>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</si>
  <si>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</si>
  <si>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</si>
  <si>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</si>
  <si>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</si>
  <si>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</si>
  <si>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</si>
  <si>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</si>
  <si>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</si>
  <si>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</si>
  <si>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</si>
  <si>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</si>
  <si>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</si>
  <si>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</si>
  <si>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</si>
  <si>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</si>
  <si>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</si>
  <si>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</si>
  <si>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</si>
  <si>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</si>
  <si>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</si>
  <si>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</si>
  <si>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</si>
  <si>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</si>
  <si>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</si>
  <si>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</si>
  <si>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</si>
  <si>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</si>
  <si>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</si>
  <si>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</si>
  <si>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</si>
  <si>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</si>
  <si>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</si>
  <si>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</si>
  <si>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</si>
  <si>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</si>
  <si>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</si>
  <si>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</si>
  <si>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</si>
  <si>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</si>
  <si>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</si>
  <si>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</si>
  <si>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</si>
  <si>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</si>
  <si>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</si>
  <si>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</si>
  <si>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</si>
  <si>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</si>
  <si>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</si>
  <si>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</si>
  <si>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</si>
  <si>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</si>
  <si>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</si>
  <si>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</si>
  <si>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</si>
  <si>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</si>
  <si>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</si>
  <si>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</si>
  <si>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</si>
  <si>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</si>
  <si>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</si>
  <si>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</si>
  <si>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</si>
  <si>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</si>
  <si>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</si>
  <si>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</si>
  <si>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</si>
  <si>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</si>
  <si>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</si>
  <si>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</si>
  <si>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</si>
  <si>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</si>
  <si>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</si>
  <si>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</si>
  <si>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</si>
  <si>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</si>
  <si>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</si>
  <si>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</si>
  <si>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</si>
  <si>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</si>
  <si>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</si>
  <si>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</si>
  <si>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</si>
  <si>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</si>
  <si>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</si>
  <si>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</si>
  <si>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</si>
  <si>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</si>
  <si>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</si>
  <si>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</si>
  <si>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</si>
  <si>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</si>
  <si>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</si>
  <si>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</si>
  <si>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</si>
  <si>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</si>
  <si>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</si>
  <si>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</si>
  <si>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</si>
  <si>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</si>
  <si>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</si>
  <si>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</si>
  <si>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</si>
  <si>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</si>
  <si>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</si>
  <si>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</si>
  <si>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</si>
  <si>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</si>
  <si>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</si>
  <si>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</si>
  <si>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</si>
  <si>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</si>
  <si>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</si>
  <si>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</si>
  <si>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</si>
  <si>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</si>
  <si>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</si>
  <si>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</si>
  <si>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</si>
  <si>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</si>
  <si>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</si>
  <si>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</si>
  <si>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</si>
  <si>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</si>
  <si>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</si>
  <si>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</si>
  <si>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</si>
  <si>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</si>
  <si>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</si>
  <si>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</si>
  <si>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</si>
  <si>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</si>
  <si>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</si>
  <si>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</si>
  <si>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</si>
  <si>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</si>
  <si>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</si>
  <si>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</si>
  <si>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</si>
  <si>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</si>
  <si>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</si>
  <si>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</si>
  <si>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</si>
  <si>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</si>
  <si>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</si>
  <si>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</si>
  <si>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</si>
  <si>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</si>
  <si>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</si>
  <si>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</si>
  <si>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</si>
  <si>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</si>
  <si>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</si>
  <si>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</si>
  <si>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</si>
  <si>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</si>
  <si>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</si>
  <si>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</si>
  <si>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</si>
  <si>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</si>
  <si>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</si>
  <si>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</si>
  <si>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</si>
  <si>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</si>
  <si>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</si>
  <si>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</si>
  <si>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</si>
  <si>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</si>
  <si>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</si>
  <si>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</si>
  <si>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</si>
  <si>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</si>
  <si>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</si>
  <si>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</si>
  <si>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</si>
  <si>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</si>
  <si>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</si>
  <si>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</si>
  <si>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</si>
  <si>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</si>
  <si>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</si>
  <si>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</si>
  <si>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</si>
  <si>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</si>
  <si>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</si>
  <si>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</si>
  <si>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</si>
  <si>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</si>
  <si>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</si>
  <si>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</si>
  <si>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</si>
  <si>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</si>
  <si>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</si>
  <si>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</si>
  <si>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</si>
  <si>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</si>
  <si>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</si>
  <si>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</si>
  <si>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</si>
  <si>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</si>
  <si>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</si>
  <si>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</si>
  <si>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</si>
  <si>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</si>
  <si>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</si>
  <si>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</si>
  <si>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</si>
  <si>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</si>
  <si>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</si>
  <si>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</si>
  <si>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</si>
  <si>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</si>
  <si>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</si>
  <si>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</si>
  <si>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</si>
  <si>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</si>
  <si>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</si>
  <si>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</si>
  <si>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</si>
  <si>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</si>
  <si>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</si>
  <si>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</si>
  <si>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</si>
  <si>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</si>
  <si>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</si>
  <si>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</si>
  <si>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</si>
  <si>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</si>
  <si>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</si>
  <si>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</si>
  <si>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</si>
  <si>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</si>
  <si>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</si>
  <si>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</si>
  <si>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</si>
  <si>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</si>
  <si>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</si>
  <si>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</si>
  <si>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</si>
  <si>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</si>
  <si>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</si>
  <si>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</si>
  <si>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</si>
  <si>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</si>
  <si>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</si>
  <si>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</si>
  <si>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</si>
  <si>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</si>
  <si>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</si>
  <si>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</si>
  <si>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</si>
  <si>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</si>
  <si>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</si>
  <si>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</si>
  <si>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</si>
  <si>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</si>
  <si>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</si>
  <si>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</si>
  <si>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</si>
  <si>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</si>
  <si>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</si>
  <si>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</si>
  <si>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</si>
  <si>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</si>
  <si>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</si>
  <si>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</si>
  <si>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</si>
  <si>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</si>
  <si>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</si>
  <si>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</si>
  <si>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</si>
  <si>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</si>
  <si>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</si>
  <si>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</si>
  <si>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</si>
  <si>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</si>
  <si>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</si>
  <si>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</si>
  <si>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</si>
  <si>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</si>
  <si>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</si>
  <si>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</si>
  <si>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</si>
  <si>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</si>
  <si>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</si>
  <si>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</si>
  <si>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</si>
  <si>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</si>
  <si>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</si>
  <si>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</si>
  <si>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</si>
  <si>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</si>
  <si>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</si>
  <si>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</si>
  <si>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</si>
  <si>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</si>
  <si>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</si>
  <si>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</si>
  <si>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</si>
  <si>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</si>
  <si>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</si>
  <si>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</si>
  <si>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</si>
  <si>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</si>
  <si>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</si>
  <si>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</si>
  <si>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</si>
  <si>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</si>
  <si>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</si>
  <si>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</si>
  <si>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</si>
  <si>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</si>
  <si>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</si>
  <si>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</si>
  <si>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</si>
  <si>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</si>
  <si>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</si>
  <si>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</si>
  <si>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</si>
  <si>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</si>
  <si>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</si>
  <si>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</si>
  <si>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</si>
  <si>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</si>
  <si>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</si>
  <si>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</si>
  <si>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</si>
  <si>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</si>
  <si>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</si>
  <si>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</si>
  <si>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</si>
  <si>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</si>
  <si>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</si>
  <si>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</si>
  <si>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</si>
  <si>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</si>
  <si>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</si>
  <si>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</si>
  <si>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</si>
  <si>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</si>
  <si>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</si>
  <si>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</si>
  <si>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</si>
  <si>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</si>
  <si>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</si>
  <si>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</si>
  <si>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</si>
  <si>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</si>
  <si>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</si>
  <si>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</si>
  <si>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</si>
  <si>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</si>
  <si>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</si>
  <si>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</si>
  <si>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</si>
  <si>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</si>
  <si>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</si>
  <si>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</si>
  <si>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</si>
  <si>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</si>
  <si>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</si>
  <si>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</si>
  <si>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</si>
  <si>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</si>
  <si>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</si>
  <si>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</si>
  <si>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</si>
  <si>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</si>
  <si>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</si>
  <si>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</si>
  <si>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</si>
  <si>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</si>
  <si>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</si>
  <si>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</si>
  <si>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</si>
  <si>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</si>
  <si>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</si>
  <si>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</si>
  <si>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</si>
  <si>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</si>
  <si>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</si>
  <si>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</si>
  <si>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</si>
  <si>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</si>
  <si>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</si>
  <si>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</si>
  <si>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</si>
  <si>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</si>
  <si>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</si>
  <si>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</si>
  <si>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</si>
  <si>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</si>
  <si>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</si>
  <si>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</si>
  <si>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</si>
  <si>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</si>
  <si>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</si>
  <si>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</si>
  <si>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</si>
  <si>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</si>
  <si>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</si>
  <si>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</si>
  <si>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</si>
  <si>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</si>
  <si>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</si>
  <si>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</si>
  <si>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</si>
  <si>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</si>
  <si>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</si>
  <si>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</si>
  <si>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</si>
  <si>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</si>
  <si>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</si>
  <si>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</si>
  <si>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</si>
  <si>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</si>
  <si>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</si>
  <si>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</si>
  <si>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</si>
  <si>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</si>
  <si>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</si>
  <si>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</si>
  <si>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</si>
  <si>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</si>
  <si>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</si>
  <si>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</si>
  <si>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</si>
  <si>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</si>
  <si>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</si>
  <si>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</si>
  <si>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</si>
  <si>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</si>
  <si>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</si>
  <si>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</si>
  <si>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</si>
  <si>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</si>
  <si>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</si>
  <si>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</si>
  <si>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</si>
  <si>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</si>
  <si>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</si>
  <si>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</si>
  <si>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</si>
  <si>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</si>
  <si>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</si>
  <si>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</si>
  <si>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</si>
  <si>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</si>
  <si>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</si>
  <si>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</si>
  <si>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</si>
  <si>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</si>
  <si>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</si>
  <si>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</si>
  <si>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</si>
  <si>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</si>
  <si>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</si>
  <si>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</si>
  <si>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</si>
  <si>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</si>
  <si>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</si>
  <si>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</si>
  <si>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</si>
  <si>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</si>
  <si>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</si>
  <si>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</si>
  <si>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</si>
  <si>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</si>
  <si>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</si>
  <si>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</si>
  <si>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</si>
  <si>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</si>
  <si>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</si>
  <si>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</si>
  <si>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</si>
  <si>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</si>
  <si>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</si>
  <si>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</si>
  <si>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</si>
  <si>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</si>
  <si>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</si>
  <si>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</si>
  <si>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</si>
  <si>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</si>
  <si>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</si>
  <si>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</si>
  <si>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</si>
  <si>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</si>
  <si>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</si>
  <si>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</si>
  <si>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</si>
  <si>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</si>
  <si>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</si>
  <si>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</si>
  <si>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</si>
  <si>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</si>
  <si>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</si>
  <si>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</si>
  <si>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</si>
  <si>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</si>
  <si>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</si>
  <si>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</si>
  <si>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</si>
  <si>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</si>
  <si>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</si>
  <si>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</si>
  <si>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</si>
  <si>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</si>
  <si>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</si>
  <si>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</si>
  <si>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</si>
  <si>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</si>
  <si>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</si>
  <si>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</si>
  <si>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</si>
  <si>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</si>
  <si>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</si>
  <si>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</si>
  <si>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</si>
  <si>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</si>
  <si>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</si>
  <si>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</si>
  <si>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</si>
  <si>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</si>
  <si>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</si>
  <si>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</si>
  <si>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</si>
  <si>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</si>
  <si>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</si>
  <si>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</si>
  <si>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</si>
  <si>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</si>
  <si>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</si>
  <si>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</si>
  <si>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</si>
  <si>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</si>
  <si>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</si>
  <si>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</si>
  <si>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</si>
  <si>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</si>
  <si>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</si>
  <si>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</si>
  <si>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</si>
  <si>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</si>
  <si>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</si>
  <si>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</si>
  <si>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</si>
  <si>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</si>
  <si>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</si>
  <si>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</si>
  <si>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</si>
  <si>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</si>
  <si>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</si>
  <si>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</si>
  <si>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</si>
  <si>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</si>
  <si>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</si>
  <si>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</si>
  <si>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</si>
  <si>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</si>
  <si>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</si>
  <si>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</si>
  <si>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</si>
  <si>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</si>
  <si>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</si>
  <si>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</si>
  <si>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</si>
  <si>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</si>
  <si>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</si>
  <si>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</si>
  <si>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</si>
  <si>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</si>
  <si>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</si>
  <si>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</si>
  <si>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</si>
  <si>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</si>
  <si>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</si>
  <si>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</si>
  <si>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</si>
  <si>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</si>
  <si>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</si>
  <si>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</si>
  <si>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</si>
  <si>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</si>
  <si>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</si>
  <si>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</si>
  <si>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</si>
  <si>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</si>
  <si>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</si>
  <si>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</si>
  <si>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</si>
  <si>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</si>
  <si>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</si>
  <si>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</si>
  <si>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</si>
  <si>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</si>
  <si>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</si>
  <si>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</si>
  <si>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</si>
  <si>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</si>
  <si>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</si>
  <si>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</si>
  <si>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</si>
  <si>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</si>
  <si>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</si>
  <si>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</si>
  <si>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</si>
  <si>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</si>
  <si>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</si>
  <si>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</si>
  <si>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</si>
  <si>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</si>
  <si>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</si>
  <si>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</si>
  <si>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</si>
  <si>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</si>
  <si>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</si>
  <si>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</si>
  <si>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</si>
  <si>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</si>
  <si>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</si>
  <si>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</si>
  <si>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</si>
  <si>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</si>
  <si>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</si>
  <si>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</si>
  <si>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</si>
  <si>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</si>
  <si>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</si>
  <si>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</si>
  <si>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</si>
  <si>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</si>
  <si>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</si>
  <si>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</si>
  <si>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</si>
  <si>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</si>
  <si>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</si>
  <si>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</si>
  <si>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</si>
  <si>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</si>
  <si>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</si>
  <si>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</si>
  <si>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</si>
  <si>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</si>
  <si>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</si>
  <si>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</si>
  <si>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</si>
  <si>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</si>
  <si>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</si>
  <si>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</si>
  <si>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</si>
  <si>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</si>
  <si>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</si>
  <si>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</si>
  <si>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</si>
  <si>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</si>
  <si>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</si>
  <si>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</si>
  <si>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</si>
  <si>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</si>
  <si>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</si>
  <si>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</si>
  <si>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</si>
  <si>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</si>
  <si>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</si>
  <si>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</si>
  <si>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</si>
  <si>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</si>
  <si>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</si>
  <si>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</si>
  <si>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</si>
  <si>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</si>
  <si>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</si>
  <si>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</si>
  <si>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</si>
  <si>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</si>
  <si>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</si>
  <si>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</si>
  <si>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</si>
  <si>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</si>
  <si>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</si>
  <si>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</si>
  <si>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</si>
  <si>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</si>
  <si>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</si>
  <si>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</si>
  <si>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</si>
  <si>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</si>
  <si>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</si>
  <si>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</si>
  <si>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</si>
  <si>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</si>
  <si>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</si>
  <si>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</si>
  <si>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</si>
  <si>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</si>
  <si>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</si>
  <si>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</si>
  <si>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</si>
  <si>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</si>
  <si>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</si>
  <si>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</si>
  <si>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</si>
  <si>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</si>
  <si>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</si>
  <si>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</si>
  <si>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</si>
  <si>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</si>
  <si>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</si>
  <si>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</si>
  <si>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</si>
  <si>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</si>
  <si>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</si>
  <si>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</si>
  <si>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</si>
  <si>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</si>
  <si>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</si>
  <si>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</si>
  <si>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</si>
  <si>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</si>
  <si>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</si>
  <si>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</si>
  <si>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</si>
  <si>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</si>
  <si>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</si>
  <si>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</si>
  <si>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</si>
  <si>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</si>
  <si>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</si>
  <si>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</si>
  <si>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</si>
  <si>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</si>
  <si>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</si>
  <si>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</si>
  <si>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</si>
  <si>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</si>
  <si>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</si>
  <si>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</si>
  <si>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</si>
  <si>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</si>
  <si>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</si>
  <si>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</si>
  <si>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</si>
  <si>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</si>
  <si>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</si>
  <si>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</si>
  <si>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</si>
  <si>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</si>
  <si>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</si>
  <si>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</si>
  <si>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</si>
  <si>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</si>
  <si>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</si>
  <si>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</si>
  <si>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</si>
  <si>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</si>
  <si>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</si>
  <si>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</si>
  <si>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</si>
  <si>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</si>
  <si>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</si>
  <si>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</si>
  <si>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</si>
  <si>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</si>
  <si>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</si>
  <si>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</si>
  <si>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</si>
  <si>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</si>
  <si>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</si>
  <si>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</si>
  <si>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</si>
  <si>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</si>
  <si>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</si>
  <si>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</si>
  <si>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</si>
  <si>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</si>
  <si>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</si>
  <si>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</si>
  <si>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</si>
  <si>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</si>
  <si>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</si>
  <si>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</si>
  <si>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</si>
  <si>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</si>
  <si>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</si>
  <si>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</si>
  <si>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</si>
  <si>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</si>
  <si>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</si>
  <si>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</si>
  <si>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</si>
  <si>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</si>
  <si>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</si>
  <si>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</si>
  <si>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</si>
  <si>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</si>
  <si>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</si>
  <si>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</si>
  <si>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</si>
  <si>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</si>
  <si>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</si>
  <si>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</si>
  <si>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</si>
  <si>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</si>
  <si>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</si>
  <si>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</si>
  <si>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</si>
  <si>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</si>
  <si>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</si>
  <si>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</si>
  <si>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</si>
  <si>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</si>
  <si>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</si>
  <si>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</si>
  <si>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</si>
  <si>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</si>
  <si>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</si>
  <si>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</si>
  <si>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</si>
  <si>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</si>
  <si>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</si>
  <si>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</si>
  <si>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</si>
  <si>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</si>
  <si>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</si>
  <si>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</si>
  <si>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</si>
  <si>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</si>
  <si>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</si>
  <si>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</si>
  <si>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</si>
  <si>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</si>
  <si>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</si>
  <si>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</si>
  <si>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</si>
  <si>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</si>
  <si>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</si>
  <si>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</si>
  <si>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</si>
  <si>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</si>
  <si>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</si>
  <si>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</si>
  <si>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</si>
  <si>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</si>
  <si>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</si>
  <si>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</si>
  <si>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</si>
  <si>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</si>
  <si>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</si>
  <si>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</si>
  <si>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</si>
  <si>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</si>
  <si>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</si>
  <si>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</si>
  <si>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</si>
  <si>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</si>
  <si>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</si>
  <si>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</si>
  <si>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</si>
  <si>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</si>
  <si>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</si>
  <si>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</si>
  <si>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</si>
  <si>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</si>
  <si>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</si>
  <si>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</si>
  <si>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</si>
  <si>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</si>
  <si>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</si>
  <si>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</si>
  <si>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</si>
  <si>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</si>
  <si>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</si>
  <si>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</si>
  <si>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</si>
  <si>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</si>
  <si>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</si>
  <si>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</si>
  <si>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</si>
  <si>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</si>
  <si>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</si>
  <si>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</si>
  <si>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</si>
  <si>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</si>
  <si>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</si>
  <si>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</si>
  <si>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</si>
  <si>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</si>
  <si>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</si>
  <si>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</si>
  <si>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</si>
  <si>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</si>
  <si>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</si>
  <si>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</si>
  <si>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</si>
  <si>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</si>
  <si>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</si>
  <si>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</si>
  <si>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</si>
  <si>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</si>
  <si>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</si>
  <si>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</si>
  <si>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</si>
  <si>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</si>
  <si>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</si>
  <si>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</si>
  <si>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</si>
  <si>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</si>
  <si>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</si>
  <si>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</si>
  <si>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</si>
  <si>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</si>
  <si>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</si>
  <si>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</si>
  <si>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</si>
  <si>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</si>
  <si>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</si>
  <si>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</si>
  <si>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</si>
  <si>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</si>
  <si>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</si>
  <si>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</si>
  <si>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</si>
  <si>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</si>
  <si>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</si>
  <si>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</si>
  <si>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</si>
  <si>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</si>
  <si>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</si>
  <si>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</si>
  <si>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</si>
  <si>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</si>
  <si>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</si>
  <si>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</si>
  <si>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</si>
  <si>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</si>
  <si>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</si>
  <si>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</si>
  <si>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</si>
  <si>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</si>
  <si>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</si>
  <si>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</si>
  <si>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</si>
  <si>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</si>
  <si>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</si>
  <si>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</si>
  <si>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</si>
  <si>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</si>
  <si>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</si>
  <si>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</si>
  <si>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</si>
  <si>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</si>
  <si>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</si>
  <si>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</si>
  <si>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</si>
  <si>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</si>
  <si>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</si>
  <si>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</si>
  <si>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</si>
  <si>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</si>
  <si>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</si>
  <si>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</si>
  <si>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</si>
  <si>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</si>
  <si>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</si>
  <si>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</si>
  <si>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</si>
  <si>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</si>
  <si>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</si>
  <si>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</si>
  <si>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</si>
  <si>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</si>
  <si>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</si>
  <si>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</si>
  <si>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</si>
  <si>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</si>
  <si>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</si>
  <si>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</si>
  <si>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</si>
  <si>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</si>
  <si>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</si>
  <si>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</si>
  <si>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</si>
  <si>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</si>
  <si>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</si>
  <si>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</si>
  <si>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</si>
  <si>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</si>
  <si>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</si>
  <si>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</si>
  <si>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</si>
  <si>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</si>
  <si>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</si>
  <si>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</si>
  <si>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</si>
  <si>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</si>
  <si>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</si>
  <si>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</si>
  <si>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</si>
  <si>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</si>
  <si>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</si>
  <si>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</si>
  <si>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</si>
  <si>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</si>
  <si>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</si>
  <si>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</si>
  <si>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</si>
  <si>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</si>
  <si>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</si>
  <si>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</si>
  <si>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</si>
  <si>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</si>
  <si>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</si>
  <si>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</si>
  <si>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</si>
  <si>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</si>
  <si>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</si>
  <si>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</si>
  <si>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</si>
  <si>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</si>
  <si>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</si>
  <si>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</si>
  <si>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</si>
  <si>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</si>
  <si>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</si>
  <si>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</si>
  <si>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</si>
  <si>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</si>
  <si>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</si>
  <si>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</si>
  <si>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</si>
  <si>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</si>
  <si>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</si>
  <si>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</si>
  <si>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</si>
  <si>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</si>
  <si>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</si>
  <si>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</si>
  <si>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</si>
  <si>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</si>
  <si>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</si>
  <si>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</si>
  <si>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</si>
  <si>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</si>
  <si>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</si>
  <si>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</si>
  <si>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</si>
  <si>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</si>
  <si>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</si>
  <si>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</si>
  <si>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</si>
  <si>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</si>
  <si>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</si>
  <si>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</si>
  <si>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</si>
  <si>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</si>
  <si>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</si>
  <si>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</si>
  <si>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</si>
  <si>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</si>
  <si>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</si>
  <si>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</si>
  <si>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</si>
  <si>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</si>
  <si>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</si>
  <si>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</si>
  <si>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</si>
  <si>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</si>
  <si>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</si>
  <si>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</si>
  <si>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</si>
  <si>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</si>
  <si>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</si>
  <si>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</si>
  <si>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</si>
  <si>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</si>
  <si>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</si>
  <si>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</si>
  <si>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</si>
  <si>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</si>
  <si>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</si>
  <si>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</si>
  <si>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</si>
  <si>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</si>
  <si>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</si>
  <si>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</si>
  <si>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</si>
  <si>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</si>
  <si>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</si>
  <si>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</si>
  <si>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</si>
  <si>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</si>
  <si>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</si>
  <si>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</si>
  <si>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</si>
  <si>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</si>
  <si>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</si>
  <si>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</si>
  <si>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</si>
  <si>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</si>
  <si>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</si>
  <si>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</si>
  <si>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</si>
  <si>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</si>
  <si>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</si>
  <si>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</si>
  <si>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</si>
  <si>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</si>
  <si>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</si>
  <si>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</si>
  <si>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</si>
  <si>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</si>
  <si>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</si>
  <si>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</si>
  <si>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</si>
  <si>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</si>
  <si>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</si>
  <si>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</si>
  <si>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</si>
  <si>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</si>
  <si>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</si>
  <si>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</si>
  <si>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</si>
  <si>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</si>
  <si>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</si>
  <si>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</si>
  <si>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</si>
  <si>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</si>
  <si>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</si>
  <si>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</si>
  <si>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</si>
  <si>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</si>
  <si>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</si>
  <si>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</si>
  <si>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</si>
  <si>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</si>
  <si>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</si>
  <si>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</si>
  <si>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</si>
  <si>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</si>
  <si>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</si>
  <si>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</si>
  <si>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</si>
  <si>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</si>
  <si>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</si>
  <si>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</si>
  <si>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</si>
  <si>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</si>
  <si>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</si>
  <si>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</si>
  <si>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</si>
  <si>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</si>
  <si>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</si>
  <si>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</si>
  <si>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</si>
  <si>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</si>
  <si>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</si>
  <si>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</si>
  <si>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</si>
  <si>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</si>
  <si>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</si>
  <si>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</si>
  <si>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</si>
  <si>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</si>
  <si>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</si>
  <si>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</si>
  <si>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</si>
  <si>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</si>
  <si>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</si>
  <si>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</si>
  <si>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</si>
  <si>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</si>
  <si>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</si>
  <si>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</si>
  <si>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</si>
  <si>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</si>
  <si>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</si>
  <si>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</si>
  <si>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</si>
  <si>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</si>
  <si>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</si>
  <si>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</si>
  <si>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</si>
  <si>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</si>
  <si>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</si>
  <si>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</si>
  <si>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</si>
  <si>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</si>
  <si>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</si>
  <si>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</si>
  <si>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</si>
  <si>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</si>
  <si>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</si>
  <si>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</si>
  <si>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</si>
  <si>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</si>
  <si>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</si>
  <si>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</si>
  <si>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</si>
  <si>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</si>
  <si>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</si>
  <si>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</si>
  <si>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</si>
  <si>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</si>
  <si>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</si>
  <si>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</si>
  <si>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</si>
  <si>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</si>
  <si>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</si>
  <si>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</si>
  <si>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</si>
  <si>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</si>
  <si>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</si>
  <si>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</si>
  <si>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</si>
  <si>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</si>
  <si>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</si>
  <si>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</si>
  <si>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</si>
  <si>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</si>
  <si>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</si>
  <si>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</si>
  <si>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</si>
  <si>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</si>
  <si>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</si>
  <si>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</si>
  <si>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</si>
  <si>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</si>
  <si>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</si>
  <si>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</si>
  <si>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</si>
  <si>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</si>
  <si>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</si>
  <si>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</si>
  <si>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</si>
  <si>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</si>
  <si>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</si>
  <si>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</si>
  <si>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</si>
  <si>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</si>
  <si>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</si>
  <si>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</si>
  <si>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</si>
  <si>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</si>
  <si>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</si>
  <si>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</si>
  <si>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</si>
  <si>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</si>
  <si>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</si>
  <si>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</si>
  <si>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</si>
  <si>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</si>
  <si>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</si>
  <si>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</si>
  <si>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</si>
  <si>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</si>
  <si>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</si>
  <si>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</si>
  <si>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</si>
  <si>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</si>
  <si>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</si>
  <si>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</si>
  <si>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</si>
  <si>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</si>
  <si>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</si>
  <si>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</si>
  <si>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</si>
  <si>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</si>
  <si>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</si>
  <si>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</si>
  <si>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</si>
  <si>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</si>
  <si>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</si>
  <si>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</si>
  <si>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</si>
  <si>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</si>
  <si>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</si>
  <si>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</si>
  <si>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</si>
  <si>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</si>
  <si>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</si>
  <si>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</si>
  <si>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</si>
  <si>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</si>
  <si>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</si>
  <si>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</si>
  <si>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</si>
  <si>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</si>
  <si>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</si>
  <si>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</si>
  <si>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</si>
  <si>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</si>
  <si>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</si>
  <si>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</si>
  <si>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</si>
  <si>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</si>
  <si>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</si>
  <si>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</si>
  <si>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</si>
  <si>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</si>
  <si>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</si>
  <si>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</si>
  <si>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</si>
  <si>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</si>
  <si>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</si>
  <si>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</si>
  <si>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</si>
  <si>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</si>
  <si>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</si>
  <si>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</si>
  <si>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</si>
  <si>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</si>
  <si>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</si>
  <si>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</si>
  <si>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</si>
  <si>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</si>
  <si>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</si>
  <si>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</si>
  <si>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</si>
  <si>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</si>
  <si>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</si>
  <si>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</si>
  <si>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</si>
  <si>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</si>
  <si>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</si>
  <si>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</si>
  <si>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</si>
  <si>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</si>
  <si>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</si>
  <si>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</si>
  <si>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</si>
  <si>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</si>
  <si>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</si>
  <si>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</si>
  <si>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</si>
  <si>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</si>
  <si>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</si>
  <si>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</si>
  <si>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</si>
  <si>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</si>
  <si>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</si>
  <si>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</si>
  <si>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</si>
  <si>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</si>
  <si>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</si>
  <si>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</si>
  <si>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</si>
  <si>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</si>
  <si>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</si>
  <si>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</si>
  <si>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</si>
  <si>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</si>
  <si>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</si>
  <si>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</si>
  <si>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</si>
  <si>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</si>
  <si>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</si>
  <si>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</si>
  <si>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</si>
  <si>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</si>
  <si>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</si>
  <si>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</si>
  <si>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</si>
  <si>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</si>
  <si>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</si>
  <si>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</si>
  <si>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</si>
  <si>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</si>
  <si>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</si>
  <si>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</si>
  <si>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</si>
  <si>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</si>
  <si>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</si>
  <si>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</si>
  <si>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</si>
  <si>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</si>
  <si>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</si>
  <si>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</si>
  <si>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</si>
  <si>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</si>
  <si>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</si>
  <si>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</si>
  <si>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</si>
  <si>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</si>
  <si>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</si>
  <si>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</si>
  <si>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</si>
  <si>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</si>
  <si>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</si>
  <si>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</si>
  <si>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</si>
  <si>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</si>
  <si>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</si>
  <si>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</si>
  <si>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</si>
  <si>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</si>
  <si>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</si>
  <si>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</si>
  <si>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</si>
  <si>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</si>
  <si>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</si>
  <si>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</si>
  <si>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</si>
  <si>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</si>
  <si>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</si>
  <si>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</si>
  <si>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</si>
  <si>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</si>
  <si>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</si>
  <si>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</si>
  <si>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</si>
  <si>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</si>
  <si>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</si>
  <si>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</si>
  <si>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</si>
  <si>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</si>
  <si>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</si>
  <si>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</si>
  <si>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</si>
  <si>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</si>
  <si>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</si>
  <si>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</si>
  <si>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</si>
  <si>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</si>
  <si>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</si>
  <si>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</si>
  <si>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</si>
  <si>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</si>
  <si>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</si>
  <si>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</si>
  <si>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</si>
  <si>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</si>
  <si>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</si>
  <si>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</si>
  <si>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</si>
  <si>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</si>
  <si>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</si>
  <si>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</si>
  <si>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</si>
  <si>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</si>
  <si>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</si>
  <si>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</si>
  <si>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</si>
  <si>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</si>
  <si>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</si>
  <si>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</si>
  <si>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</si>
  <si>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</si>
  <si>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</si>
  <si>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</si>
  <si>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</si>
  <si>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</si>
  <si>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</si>
  <si>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</si>
  <si>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</si>
  <si>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</si>
  <si>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</si>
  <si>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</si>
  <si>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</si>
  <si>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</si>
  <si>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</si>
  <si>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</si>
  <si>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</si>
  <si>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</si>
  <si>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</si>
  <si>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</si>
  <si>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</si>
  <si>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</si>
  <si>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</si>
  <si>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</si>
  <si>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</si>
  <si>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</si>
  <si>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</si>
  <si>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</si>
  <si>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</si>
  <si>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</si>
  <si>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</si>
  <si>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</si>
  <si>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</si>
  <si>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</si>
  <si>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</si>
  <si>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</si>
  <si>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</si>
  <si>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</si>
  <si>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</si>
  <si>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</si>
  <si>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</si>
  <si>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</si>
  <si>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</si>
  <si>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</si>
  <si>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</si>
  <si>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</si>
  <si>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</si>
  <si>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</si>
  <si>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</si>
  <si>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</si>
  <si>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</si>
  <si>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</si>
  <si>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</si>
  <si>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</si>
  <si>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</si>
  <si>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</si>
  <si>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</si>
  <si>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</si>
  <si>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</si>
  <si>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</si>
  <si>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</si>
  <si>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</si>
  <si>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</si>
  <si>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</si>
  <si>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</si>
  <si>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</si>
  <si>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</si>
  <si>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</si>
  <si>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</si>
  <si>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</si>
  <si>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</si>
  <si>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</si>
  <si>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</si>
  <si>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</si>
  <si>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</si>
  <si>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</si>
  <si>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</si>
  <si>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</si>
  <si>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</si>
  <si>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</si>
  <si>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</si>
  <si>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</si>
  <si>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</si>
  <si>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</si>
  <si>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</si>
  <si>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</si>
  <si>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</si>
  <si>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</si>
  <si>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</si>
  <si>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</si>
  <si>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</si>
  <si>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</si>
  <si>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</si>
  <si>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</si>
  <si>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</si>
  <si>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</si>
  <si>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</si>
  <si>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</si>
  <si>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</si>
  <si>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</si>
  <si>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</si>
  <si>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</si>
  <si>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</si>
  <si>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</si>
  <si>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</si>
  <si>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</si>
  <si>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</si>
  <si>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</si>
  <si>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</si>
  <si>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</si>
  <si>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</si>
  <si>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</si>
  <si>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</si>
  <si>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</si>
  <si>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</si>
  <si>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</si>
  <si>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</si>
  <si>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</si>
  <si>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</si>
  <si>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</si>
  <si>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</si>
  <si>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</si>
  <si>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</si>
  <si>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</si>
  <si>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</si>
  <si>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</si>
  <si>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</si>
  <si>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</si>
  <si>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</si>
  <si>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</si>
  <si>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</si>
  <si>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</si>
  <si>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</si>
  <si>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</si>
  <si>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</si>
  <si>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</si>
  <si>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</si>
  <si>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</si>
  <si>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</si>
  <si>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</si>
  <si>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</si>
  <si>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</si>
  <si>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</si>
  <si>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</si>
  <si>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</si>
  <si>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</si>
  <si>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</si>
  <si>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</si>
  <si>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</si>
  <si>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</si>
  <si>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</si>
  <si>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</si>
  <si>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</si>
  <si>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</si>
  <si>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</si>
  <si>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</si>
  <si>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</si>
  <si>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</si>
  <si>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</si>
  <si>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</si>
  <si>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</si>
  <si>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</si>
  <si>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</si>
  <si>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</si>
  <si>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</si>
  <si>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</si>
  <si>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</si>
  <si>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</si>
  <si>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</si>
  <si>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</si>
  <si>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</si>
  <si>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</si>
  <si>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</si>
  <si>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</si>
  <si>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</si>
  <si>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</si>
  <si>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</si>
  <si>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</si>
  <si>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</si>
  <si>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</si>
  <si>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</si>
  <si>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</si>
  <si>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</si>
  <si>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</si>
  <si>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</si>
  <si>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</si>
  <si>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</si>
  <si>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</si>
  <si>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</si>
  <si>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</si>
  <si>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</si>
  <si>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</si>
  <si>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</si>
  <si>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</si>
  <si>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</si>
  <si>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</si>
  <si>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</si>
  <si>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</si>
  <si>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</si>
  <si>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</si>
  <si>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</si>
  <si>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</si>
  <si>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</si>
  <si>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</si>
  <si>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</si>
  <si>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</si>
  <si>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</si>
  <si>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</si>
  <si>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</si>
  <si>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</si>
  <si>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</si>
  <si>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</si>
  <si>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</si>
  <si>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</si>
  <si>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</si>
  <si>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</si>
  <si>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</si>
  <si>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</si>
  <si>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</si>
  <si>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</si>
  <si>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</si>
  <si>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</si>
  <si>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</si>
  <si>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</si>
  <si>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</si>
  <si>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</si>
  <si>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</si>
  <si>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</si>
  <si>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</si>
  <si>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</si>
  <si>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</si>
  <si>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</si>
  <si>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</si>
  <si>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</si>
  <si>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</si>
  <si>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</si>
  <si>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</si>
  <si>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</si>
  <si>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</si>
  <si>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</si>
  <si>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</si>
  <si>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</si>
  <si>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</si>
  <si>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</si>
  <si>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</si>
  <si>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</si>
  <si>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</si>
  <si>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</si>
  <si>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</si>
  <si>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</si>
  <si>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</si>
  <si>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</si>
  <si>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</si>
  <si>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</si>
  <si>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</si>
  <si>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</si>
  <si>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</si>
  <si>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</si>
  <si>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</si>
  <si>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</si>
  <si>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</si>
  <si>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</si>
  <si>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</si>
  <si>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</si>
  <si>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</si>
  <si>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</si>
  <si>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</si>
  <si>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</si>
  <si>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</si>
  <si>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</si>
  <si>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</si>
  <si>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</si>
  <si>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</si>
  <si>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</si>
  <si>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</si>
  <si>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</si>
  <si>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</si>
  <si>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</si>
  <si>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</si>
  <si>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</si>
  <si>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</si>
  <si>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</si>
  <si>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</si>
  <si>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</si>
  <si>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</si>
  <si>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</si>
  <si>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</si>
  <si>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</si>
  <si>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</si>
  <si>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</si>
  <si>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</si>
  <si>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</si>
  <si>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</si>
  <si>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</si>
  <si>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</si>
  <si>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</si>
  <si>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</si>
  <si>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</si>
  <si>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</si>
  <si>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</si>
  <si>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</si>
  <si>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</si>
  <si>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</si>
  <si>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</si>
  <si>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</si>
  <si>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</si>
  <si>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</si>
  <si>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</si>
  <si>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</si>
  <si>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</si>
  <si>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</si>
  <si>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</si>
  <si>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</si>
  <si>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</si>
  <si>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</si>
  <si>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</si>
  <si>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</si>
  <si>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</si>
  <si>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</si>
  <si>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</si>
  <si>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</si>
  <si>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</si>
  <si>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</si>
  <si>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</si>
  <si>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</si>
  <si>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</si>
  <si>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</si>
  <si>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</si>
  <si>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</si>
  <si>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</si>
  <si>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</si>
  <si>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</si>
  <si>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</si>
  <si>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</si>
  <si>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</si>
  <si>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</si>
  <si>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</si>
  <si>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</si>
  <si>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</si>
  <si>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</si>
  <si>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</si>
  <si>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</si>
  <si>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</si>
  <si>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</si>
  <si>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</si>
  <si>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</si>
  <si>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</si>
  <si>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</si>
  <si>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</si>
  <si>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</si>
  <si>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</si>
  <si>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</si>
  <si>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</si>
  <si>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</si>
  <si>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</si>
  <si>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</si>
  <si>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</si>
  <si>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</si>
  <si>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</si>
  <si>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</si>
  <si>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</si>
  <si>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</si>
  <si>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</si>
  <si>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</si>
  <si>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</si>
  <si>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</si>
  <si>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</si>
  <si>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</si>
  <si>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</si>
  <si>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</si>
  <si>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</si>
  <si>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</si>
  <si>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</si>
  <si>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</si>
  <si>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</si>
  <si>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</si>
  <si>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</si>
  <si>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</si>
  <si>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</si>
  <si>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</si>
  <si>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</si>
  <si>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</si>
  <si>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</si>
  <si>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</si>
  <si>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</si>
  <si>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</si>
  <si>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</si>
  <si>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</si>
  <si>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</si>
  <si>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</si>
  <si>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</si>
  <si>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</si>
  <si>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</si>
  <si>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</si>
  <si>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</si>
  <si>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</si>
  <si>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</si>
  <si>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</si>
  <si>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</si>
  <si>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</si>
  <si>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</si>
  <si>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</si>
  <si>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</si>
  <si>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</si>
  <si>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</si>
  <si>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</si>
  <si>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</si>
  <si>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</si>
  <si>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</si>
  <si>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</si>
  <si>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</si>
  <si>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</si>
  <si>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</si>
  <si>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</si>
  <si>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</si>
  <si>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</si>
  <si>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</si>
  <si>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</si>
  <si>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</si>
  <si>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</si>
  <si>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</si>
  <si>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</si>
  <si>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</si>
  <si>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</si>
  <si>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</si>
  <si>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</si>
  <si>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</si>
  <si>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</si>
  <si>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</si>
  <si>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</si>
  <si>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</si>
  <si>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</si>
  <si>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</si>
  <si>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</si>
  <si>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</si>
  <si>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</si>
  <si>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</si>
  <si>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</si>
  <si>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</si>
  <si>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</si>
  <si>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</si>
  <si>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</si>
  <si>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</si>
  <si>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</si>
  <si>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</si>
  <si>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</si>
  <si>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</si>
  <si>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</si>
  <si>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</si>
  <si>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</si>
  <si>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</si>
  <si>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</si>
  <si>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</si>
  <si>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</si>
  <si>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</si>
  <si>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</si>
  <si>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</si>
  <si>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</si>
  <si>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</si>
  <si>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</si>
  <si>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</si>
  <si>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</si>
  <si>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</si>
  <si>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</si>
  <si>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</si>
  <si>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</si>
  <si>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</si>
  <si>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</si>
  <si>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</si>
  <si>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</si>
  <si>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</si>
  <si>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</si>
  <si>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</si>
  <si>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</si>
  <si>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</si>
  <si>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</si>
  <si>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</si>
  <si>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</si>
  <si>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</si>
  <si>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</si>
  <si>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</si>
  <si>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</si>
  <si>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</si>
  <si>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</si>
  <si>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</si>
  <si>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</si>
  <si>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</si>
  <si>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</si>
  <si>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</si>
  <si>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</si>
  <si>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</si>
  <si>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</si>
  <si>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</si>
  <si>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</si>
  <si>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</si>
  <si>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</si>
  <si>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</si>
  <si>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</si>
  <si>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</si>
  <si>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</si>
  <si>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</si>
  <si>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</si>
  <si>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</si>
  <si>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</si>
  <si>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</si>
  <si>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</si>
  <si>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</si>
  <si>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</si>
  <si>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</si>
  <si>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</si>
  <si>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</si>
  <si>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</si>
  <si>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</si>
  <si>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</si>
  <si>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</si>
  <si>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</si>
  <si>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</si>
  <si>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</si>
  <si>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</si>
  <si>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</si>
  <si>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</si>
  <si>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</si>
  <si>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</si>
  <si>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</si>
  <si>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</si>
  <si>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</si>
  <si>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</si>
  <si>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</si>
  <si>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</si>
  <si>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</si>
  <si>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</si>
  <si>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</si>
  <si>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</si>
  <si>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</si>
  <si>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</si>
  <si>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</si>
  <si>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</si>
  <si>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</si>
  <si>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</si>
  <si>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</si>
  <si>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</si>
  <si>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</si>
  <si>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</si>
  <si>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</si>
  <si>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</si>
  <si>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</si>
  <si>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</si>
  <si>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</si>
  <si>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</si>
  <si>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</si>
  <si>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</si>
  <si>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</si>
  <si>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</si>
  <si>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</si>
  <si>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</si>
  <si>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</si>
  <si>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</si>
  <si>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</si>
  <si>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</si>
  <si>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</si>
  <si>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</si>
  <si>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</si>
  <si>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</si>
  <si>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</si>
  <si>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</si>
  <si>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</si>
  <si>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</si>
  <si>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</si>
  <si>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</si>
  <si>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</si>
  <si>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</si>
  <si>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</si>
  <si>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</si>
  <si>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</si>
  <si>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</si>
  <si>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</si>
  <si>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</si>
  <si>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</si>
  <si>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</si>
  <si>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</si>
  <si>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</si>
  <si>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</si>
  <si>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</si>
  <si>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</si>
  <si>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</si>
  <si>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</si>
  <si>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</si>
  <si>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</si>
  <si>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</si>
  <si>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</si>
  <si>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</si>
  <si>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</si>
  <si>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</si>
  <si>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</si>
  <si>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</si>
  <si>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</si>
  <si>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</si>
  <si>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</si>
  <si>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</si>
  <si>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</si>
  <si>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</si>
  <si>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</si>
  <si>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</si>
  <si>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</si>
  <si>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</si>
  <si>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</si>
  <si>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</si>
  <si>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</si>
  <si>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</si>
  <si>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</si>
  <si>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</si>
  <si>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</si>
  <si>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</si>
  <si>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</si>
  <si>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</si>
  <si>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</si>
  <si>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</si>
  <si>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</si>
  <si>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</si>
  <si>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</si>
  <si>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</si>
  <si>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</si>
  <si>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</si>
  <si>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</si>
  <si>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</si>
  <si>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</si>
  <si>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</si>
  <si>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</si>
  <si>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</si>
  <si>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</si>
  <si>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</si>
  <si>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</si>
  <si>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</si>
  <si>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</si>
  <si>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</si>
  <si>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</si>
  <si>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</si>
  <si>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</si>
  <si>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</si>
  <si>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</si>
  <si>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</si>
  <si>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</si>
  <si>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</si>
  <si>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</si>
  <si>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</si>
  <si>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</si>
  <si>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</si>
  <si>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</si>
  <si>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</si>
  <si>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</si>
  <si>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</si>
  <si>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</si>
  <si>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</si>
  <si>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</si>
  <si>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</si>
  <si>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</si>
  <si>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</si>
  <si>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</si>
  <si>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</si>
  <si>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</si>
  <si>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</si>
  <si>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</si>
  <si>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</si>
  <si>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</si>
  <si>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</si>
  <si>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</si>
  <si>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</si>
  <si>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</si>
  <si>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</si>
  <si>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</si>
  <si>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</si>
  <si>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</si>
  <si>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</si>
  <si>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</si>
  <si>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</si>
  <si>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</si>
  <si>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</si>
  <si>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</si>
  <si>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</si>
  <si>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</si>
  <si>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</si>
  <si>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</si>
  <si>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</si>
  <si>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</si>
  <si>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</si>
  <si>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</si>
  <si>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</si>
  <si>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</si>
  <si>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</si>
  <si>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</si>
  <si>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</si>
  <si>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</si>
  <si>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</si>
  <si>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</si>
  <si>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</si>
  <si>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</si>
  <si>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</si>
  <si>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</si>
  <si>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</si>
  <si>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</si>
  <si>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</si>
  <si>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</si>
  <si>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</si>
  <si>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</si>
  <si>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</si>
  <si>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</si>
  <si>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</si>
  <si>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</si>
  <si>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</si>
  <si>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</si>
  <si>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</si>
  <si>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</si>
  <si>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</si>
  <si>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</si>
  <si>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</si>
  <si>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</si>
  <si>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</si>
  <si>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</si>
  <si>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</si>
  <si>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</si>
  <si>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</si>
  <si>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</si>
  <si>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</si>
  <si>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</si>
  <si>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</si>
  <si>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</si>
  <si>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</si>
  <si>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</si>
  <si>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</si>
  <si>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</si>
  <si>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</si>
  <si>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</si>
  <si>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</si>
  <si>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</si>
  <si>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</si>
  <si>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</si>
  <si>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</si>
  <si>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</si>
  <si>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</si>
  <si>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</si>
  <si>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</si>
  <si>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</si>
  <si>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</si>
  <si>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</si>
  <si>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</si>
  <si>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</si>
  <si>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</si>
  <si>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</si>
  <si>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</si>
  <si>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</si>
  <si>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</si>
  <si>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</si>
  <si>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</si>
  <si>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</si>
  <si>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</si>
  <si>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</si>
  <si>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</si>
  <si>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</si>
  <si>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</si>
  <si>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</si>
  <si>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</si>
  <si>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</si>
  <si>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</si>
  <si>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</si>
  <si>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</si>
  <si>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</si>
  <si>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</si>
  <si>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</si>
  <si>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</si>
  <si>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</si>
  <si>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</si>
  <si>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</si>
  <si>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</si>
  <si>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</si>
  <si>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</si>
  <si>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</si>
  <si>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</si>
  <si>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</si>
  <si>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</si>
  <si>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</si>
  <si>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</si>
  <si>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</si>
  <si>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</si>
  <si>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</si>
  <si>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</si>
  <si>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</si>
  <si>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</si>
  <si>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</si>
  <si>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</si>
  <si>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</si>
  <si>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</si>
  <si>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</si>
  <si>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</si>
  <si>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</si>
  <si>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</si>
  <si>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</si>
  <si>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</si>
  <si>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</si>
  <si>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</si>
  <si>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</si>
  <si>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</si>
  <si>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</si>
  <si>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</si>
  <si>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</si>
  <si>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</si>
  <si>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</si>
  <si>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</si>
  <si>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</si>
  <si>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</si>
  <si>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</si>
  <si>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</si>
  <si>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</si>
  <si>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</si>
  <si>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</si>
  <si>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</si>
  <si>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</si>
  <si>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</si>
  <si>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</si>
  <si>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</si>
  <si>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</si>
  <si>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</si>
  <si>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</si>
  <si>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</si>
  <si>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</si>
  <si>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</si>
  <si>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</si>
  <si>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</si>
  <si>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</si>
  <si>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</si>
  <si>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</si>
  <si>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</si>
  <si>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</si>
  <si>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</si>
  <si>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</si>
  <si>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</si>
  <si>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</si>
  <si>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</si>
  <si>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</si>
  <si>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</si>
  <si>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</si>
  <si>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</si>
  <si>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</si>
  <si>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</si>
  <si>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</si>
  <si>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</si>
  <si>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</si>
  <si>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</si>
  <si>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</si>
  <si>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</si>
  <si>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</si>
  <si>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</si>
  <si>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</si>
  <si>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</si>
  <si>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</si>
  <si>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</si>
  <si>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</si>
  <si>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</si>
  <si>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</si>
  <si>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</si>
  <si>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</si>
  <si>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</si>
  <si>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</si>
  <si>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</si>
  <si>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</si>
  <si>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</si>
  <si>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</si>
  <si>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</si>
  <si>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</si>
  <si>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</si>
  <si>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</si>
  <si>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</si>
  <si>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</si>
  <si>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</si>
  <si>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</si>
  <si>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</si>
  <si>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</si>
  <si>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</si>
  <si>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</si>
  <si>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</si>
  <si>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</si>
  <si>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</si>
  <si>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</si>
  <si>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</si>
  <si>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</si>
  <si>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</si>
  <si>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</si>
  <si>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</si>
  <si>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</si>
  <si>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</si>
  <si>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</si>
  <si>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</si>
  <si>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</si>
  <si>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</si>
  <si>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</si>
  <si>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</si>
  <si>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</si>
  <si>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</si>
  <si>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</si>
  <si>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</si>
  <si>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</si>
  <si>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</si>
  <si>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</si>
  <si>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</si>
  <si>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</si>
  <si>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</si>
  <si>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</si>
  <si>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</si>
  <si>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</si>
  <si>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</si>
  <si>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</si>
  <si>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</si>
  <si>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</si>
  <si>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</si>
  <si>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</si>
  <si>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</si>
  <si>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</si>
  <si>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</si>
  <si>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</si>
  <si>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</si>
  <si>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</si>
  <si>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</si>
  <si>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</si>
  <si>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</si>
  <si>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</si>
  <si>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</si>
  <si>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</si>
  <si>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</si>
  <si>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</si>
  <si>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</si>
  <si>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</si>
  <si>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</si>
  <si>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</si>
  <si>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</si>
  <si>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</si>
  <si>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</si>
  <si>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</si>
  <si>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</si>
  <si>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</si>
  <si>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</si>
  <si>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</si>
  <si>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</si>
  <si>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</si>
  <si>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</si>
  <si>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</si>
  <si>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</si>
  <si>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</si>
  <si>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</si>
  <si>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</si>
  <si>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</si>
  <si>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</si>
  <si>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</si>
  <si>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</si>
  <si>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</si>
  <si>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</si>
  <si>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</si>
  <si>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</si>
  <si>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</si>
  <si>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</si>
  <si>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</si>
  <si>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</si>
  <si>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</si>
  <si>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</si>
  <si>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</si>
  <si>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</si>
  <si>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</si>
  <si>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</si>
  <si>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</si>
  <si>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</si>
  <si>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</si>
  <si>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</si>
  <si>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</si>
  <si>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</si>
  <si>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</si>
  <si>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</si>
  <si>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</si>
  <si>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</si>
  <si>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</si>
  <si>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</si>
  <si>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</si>
  <si>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</si>
  <si>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</si>
  <si>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</si>
  <si>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</si>
  <si>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</si>
  <si>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</si>
  <si>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</si>
  <si>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</si>
  <si>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</si>
  <si>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</si>
  <si>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</si>
  <si>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</si>
  <si>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</si>
  <si>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</si>
  <si>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</si>
  <si>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</si>
  <si>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</si>
  <si>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</si>
  <si>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</si>
  <si>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</si>
  <si>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</si>
  <si>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</si>
  <si>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</si>
  <si>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</si>
  <si>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</si>
  <si>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</si>
  <si>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</si>
  <si>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</si>
  <si>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</si>
  <si>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</si>
  <si>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</si>
  <si>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</si>
  <si>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</si>
  <si>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</si>
  <si>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</si>
  <si>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</si>
  <si>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</si>
  <si>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</si>
  <si>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</si>
  <si>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</si>
  <si>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</si>
  <si>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</si>
  <si>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</si>
  <si>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</si>
  <si>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</si>
  <si>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</si>
  <si>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</si>
  <si>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</si>
  <si>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</si>
  <si>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</si>
  <si>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</si>
  <si>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</si>
  <si>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</si>
  <si>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</si>
  <si>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</si>
  <si>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</si>
  <si>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</si>
  <si>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</si>
  <si>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</si>
  <si>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</si>
  <si>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</si>
  <si>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</si>
  <si>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</si>
  <si>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</si>
  <si>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</si>
  <si>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</si>
  <si>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</si>
  <si>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</si>
  <si>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</si>
  <si>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</si>
  <si>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</si>
  <si>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</si>
  <si>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</si>
  <si>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</si>
  <si>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</si>
  <si>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</si>
  <si>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</si>
  <si>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</si>
  <si>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</si>
  <si>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</si>
  <si>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</si>
  <si>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</si>
  <si>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</si>
  <si>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</si>
  <si>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</si>
  <si>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</si>
  <si>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</si>
  <si>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</si>
  <si>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</si>
  <si>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</si>
  <si>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</si>
  <si>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</si>
  <si>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</si>
  <si>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</si>
  <si>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</si>
  <si>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</si>
  <si>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</si>
  <si>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</si>
  <si>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</si>
  <si>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</si>
  <si>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</si>
  <si>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</si>
  <si>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</si>
  <si>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</si>
  <si>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</si>
  <si>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</si>
  <si>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</si>
  <si>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</si>
  <si>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</si>
  <si>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</si>
  <si>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</si>
  <si>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</si>
  <si>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</si>
  <si>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</si>
  <si>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</si>
  <si>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</si>
  <si>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</si>
  <si>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</si>
  <si>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</si>
  <si>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</si>
  <si>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</si>
  <si>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</si>
  <si>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</si>
  <si>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</si>
  <si>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</si>
  <si>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</si>
  <si>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</si>
  <si>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</si>
  <si>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</si>
  <si>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</si>
  <si>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</si>
  <si>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</si>
  <si>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</si>
  <si>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</si>
  <si>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</si>
  <si>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</si>
  <si>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</si>
  <si>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</si>
  <si>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</si>
  <si>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</si>
  <si>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</si>
  <si>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</si>
  <si>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</si>
  <si>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</si>
  <si>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</si>
  <si>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</si>
  <si>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</si>
  <si>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</si>
  <si>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</si>
  <si>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</si>
  <si>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</si>
  <si>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</si>
  <si>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</si>
  <si>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</si>
  <si>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</si>
  <si>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</si>
  <si>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</si>
  <si>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</si>
  <si>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</si>
  <si>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</si>
  <si>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</si>
  <si>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</si>
  <si>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</si>
  <si>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</si>
  <si>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</si>
  <si>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</si>
  <si>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</si>
  <si>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</si>
  <si>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</si>
  <si>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</si>
  <si>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</si>
  <si>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</si>
  <si>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</si>
  <si>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</si>
  <si>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</si>
  <si>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</si>
  <si>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</si>
  <si>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</si>
  <si>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</si>
  <si>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</si>
  <si>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</si>
  <si>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</si>
  <si>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</si>
  <si>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</si>
  <si>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</si>
  <si>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</si>
  <si>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</si>
  <si>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</si>
  <si>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</si>
  <si>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</si>
  <si>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</si>
  <si>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</si>
  <si>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</si>
  <si>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</si>
  <si>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</si>
  <si>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</si>
  <si>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</si>
  <si>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</si>
  <si>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</si>
  <si>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</si>
  <si>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</si>
  <si>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</si>
  <si>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</si>
  <si>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</si>
  <si>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</si>
  <si>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</si>
  <si>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</si>
  <si>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</si>
  <si>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</si>
  <si>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</si>
  <si>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</si>
  <si>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</si>
  <si>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</si>
  <si>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</si>
  <si>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</si>
  <si>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</si>
  <si>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</si>
  <si>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</si>
  <si>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</si>
  <si>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</si>
  <si>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</si>
  <si>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</si>
  <si>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</si>
  <si>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</si>
  <si>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</si>
  <si>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</si>
  <si>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</si>
  <si>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</si>
  <si>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</si>
  <si>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</si>
  <si>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</si>
  <si>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</si>
  <si>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</si>
  <si>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</si>
  <si>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</si>
  <si>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</si>
  <si>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</si>
  <si>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</si>
  <si>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</si>
  <si>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</si>
  <si>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</si>
  <si>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</si>
  <si>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</si>
  <si>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</si>
  <si>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</si>
  <si>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</si>
  <si>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</si>
  <si>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</si>
  <si>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</si>
  <si>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</si>
  <si>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</si>
  <si>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</si>
  <si>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</si>
  <si>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</si>
  <si>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</si>
  <si>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</si>
  <si>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</si>
  <si>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</si>
  <si>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</si>
  <si>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</si>
  <si>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</si>
  <si>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</si>
  <si>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</si>
  <si>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</si>
  <si>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</si>
  <si>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</si>
  <si>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</si>
  <si>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</si>
  <si>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</si>
  <si>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</si>
  <si>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</si>
  <si>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</si>
  <si>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</si>
  <si>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</si>
  <si>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</si>
  <si>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</si>
  <si>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</si>
  <si>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</si>
  <si>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</si>
  <si>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</si>
  <si>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</si>
  <si>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</si>
  <si>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</si>
  <si>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</si>
  <si>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</si>
  <si>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</si>
  <si>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</si>
  <si>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</si>
  <si>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</si>
  <si>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</si>
  <si>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</si>
  <si>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</si>
  <si>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</si>
  <si>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</si>
  <si>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</si>
  <si>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</si>
  <si>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</si>
  <si>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</si>
  <si>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</si>
  <si>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</si>
  <si>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</si>
  <si>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</si>
  <si>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</si>
  <si>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</si>
  <si>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</si>
  <si>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</si>
  <si>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</si>
  <si>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</si>
  <si>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</si>
  <si>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</si>
  <si>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</si>
  <si>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</si>
  <si>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</si>
  <si>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</si>
  <si>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</si>
  <si>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</si>
  <si>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</si>
  <si>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</si>
  <si>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</si>
  <si>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</si>
  <si>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</si>
  <si>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</si>
  <si>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</si>
  <si>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</si>
  <si>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</si>
  <si>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</si>
  <si>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</si>
  <si>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</si>
  <si>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</si>
  <si>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</si>
  <si>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</si>
  <si>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</si>
  <si>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</si>
  <si>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</si>
  <si>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</si>
  <si>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</si>
  <si>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</si>
  <si>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</si>
  <si>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</si>
  <si>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</si>
  <si>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</si>
  <si>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</si>
  <si>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</si>
  <si>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</si>
  <si>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</si>
  <si>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</si>
  <si>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</si>
  <si>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</si>
  <si>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</si>
  <si>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</si>
  <si>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</si>
  <si>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</si>
  <si>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</si>
  <si>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</si>
  <si>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</si>
  <si>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</si>
  <si>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</si>
  <si>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</si>
  <si>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</si>
  <si>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</si>
  <si>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</si>
  <si>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</si>
  <si>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</si>
  <si>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</si>
  <si>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</si>
  <si>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</si>
  <si>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</si>
  <si>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</si>
  <si>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</si>
  <si>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</si>
  <si>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</si>
  <si>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</si>
  <si>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</si>
  <si>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</si>
  <si>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</si>
  <si>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</si>
  <si>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</si>
  <si>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</si>
  <si>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</si>
  <si>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</si>
  <si>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</si>
  <si>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</si>
  <si>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</si>
  <si>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</si>
  <si>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</si>
  <si>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</si>
  <si>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</si>
  <si>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</si>
  <si>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</si>
  <si>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</si>
  <si>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</si>
  <si>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</si>
  <si>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</si>
  <si>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</si>
  <si>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</si>
  <si>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</si>
  <si>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</si>
  <si>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</si>
  <si>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</si>
  <si>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</si>
  <si>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</si>
  <si>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</si>
  <si>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</si>
  <si>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</si>
  <si>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</si>
  <si>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</si>
  <si>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</si>
  <si>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</si>
  <si>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</si>
  <si>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</si>
  <si>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</si>
  <si>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</si>
  <si>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</si>
  <si>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</si>
  <si>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</si>
  <si>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</si>
  <si>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</si>
  <si>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</si>
  <si>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</si>
  <si>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</si>
  <si>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</si>
  <si>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</si>
  <si>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</si>
  <si>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</si>
  <si>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</si>
  <si>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</si>
  <si>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</si>
  <si>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</si>
  <si>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</si>
  <si>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</si>
  <si>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</si>
  <si>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</si>
  <si>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</si>
  <si>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</si>
  <si>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</si>
  <si>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</si>
  <si>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</si>
  <si>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</si>
  <si>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</si>
  <si>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</si>
  <si>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</si>
  <si>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</si>
  <si>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</si>
  <si>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</si>
  <si>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</si>
  <si>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</si>
  <si>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</si>
  <si>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</si>
  <si>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</si>
  <si>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</si>
  <si>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</si>
  <si>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</si>
  <si>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</si>
  <si>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</si>
  <si>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</si>
  <si>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</si>
  <si>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</si>
  <si>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</si>
  <si>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</si>
  <si>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</si>
  <si>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</si>
  <si>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</si>
  <si>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</si>
  <si>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</si>
  <si>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</si>
  <si>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</si>
  <si>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</si>
  <si>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</si>
  <si>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</si>
  <si>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</si>
  <si>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</si>
  <si>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</si>
  <si>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</si>
  <si>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</si>
  <si>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</si>
  <si>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</si>
  <si>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</si>
  <si>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</si>
  <si>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</si>
  <si>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</si>
  <si>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</si>
  <si>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</si>
  <si>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</si>
  <si>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</si>
  <si>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</si>
  <si>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</si>
  <si>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</si>
  <si>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</si>
  <si>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</si>
  <si>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</si>
  <si>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</si>
  <si>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</si>
  <si>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</si>
  <si>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</si>
  <si>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</si>
  <si>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</si>
  <si>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</si>
  <si>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</si>
  <si>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</si>
  <si>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</si>
  <si>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</si>
  <si>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</si>
  <si>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</si>
  <si>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</si>
  <si>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</si>
  <si>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</si>
  <si>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</si>
  <si>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</si>
  <si>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</si>
  <si>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</si>
  <si>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</si>
  <si>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</si>
  <si>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</si>
  <si>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</si>
  <si>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</si>
  <si>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</si>
  <si>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</si>
  <si>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</si>
  <si>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</si>
  <si>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</si>
  <si>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</si>
  <si>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</si>
  <si>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</si>
  <si>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</si>
  <si>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</si>
  <si>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</si>
  <si>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</si>
  <si>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</si>
  <si>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</si>
  <si>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</si>
  <si>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</si>
  <si>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</si>
  <si>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</si>
  <si>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</si>
  <si>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</si>
  <si>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</si>
  <si>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</si>
  <si>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</si>
  <si>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</si>
  <si>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</si>
  <si>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</si>
  <si>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</si>
  <si>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</si>
  <si>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</si>
  <si>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</si>
  <si>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</si>
  <si>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</si>
  <si>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</si>
  <si>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</si>
  <si>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</si>
  <si>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</si>
  <si>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</si>
  <si>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</si>
  <si>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</si>
  <si>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</si>
  <si>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</si>
  <si>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</si>
  <si>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</si>
  <si>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</si>
  <si>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</si>
  <si>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</si>
  <si>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</si>
  <si>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</si>
  <si>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</si>
  <si>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</si>
  <si>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</si>
  <si>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</si>
  <si>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</si>
  <si>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</si>
  <si>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</si>
  <si>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</si>
  <si>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</si>
  <si>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</si>
  <si>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</si>
  <si>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</si>
  <si>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</si>
  <si>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</si>
  <si>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</si>
  <si>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</si>
  <si>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</si>
  <si>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</si>
  <si>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</si>
  <si>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</si>
  <si>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</si>
  <si>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</si>
  <si>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</si>
  <si>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</si>
  <si>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</si>
  <si>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</si>
  <si>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</si>
  <si>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</si>
  <si>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</si>
  <si>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</si>
  <si>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</si>
  <si>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</si>
  <si>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</si>
  <si>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</si>
  <si>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</si>
  <si>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</si>
  <si>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</si>
  <si>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</si>
  <si>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</si>
  <si>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</si>
  <si>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</si>
  <si>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</si>
  <si>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</si>
  <si>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</si>
  <si>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</si>
  <si>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</si>
  <si>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</si>
  <si>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</si>
  <si>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</si>
  <si>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</si>
  <si>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</si>
  <si>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</si>
  <si>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</si>
  <si>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</si>
  <si>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</si>
  <si>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</si>
  <si>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</si>
  <si>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</si>
  <si>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</si>
  <si>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</si>
  <si>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</si>
  <si>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</si>
  <si>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</si>
  <si>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</si>
  <si>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</si>
  <si>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</si>
  <si>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</si>
  <si>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</si>
  <si>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</si>
  <si>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</si>
  <si>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</si>
  <si>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</si>
  <si>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</si>
  <si>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</si>
  <si>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</si>
  <si>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</si>
  <si>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</si>
  <si>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</si>
  <si>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</si>
  <si>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</si>
  <si>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</si>
  <si>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</si>
  <si>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</si>
  <si>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</si>
  <si>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</si>
  <si>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</si>
  <si>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</si>
  <si>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</si>
  <si>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</si>
  <si>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</si>
  <si>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</si>
  <si>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</si>
  <si>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</si>
  <si>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</si>
  <si>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</si>
  <si>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</si>
  <si>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</si>
  <si>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</si>
  <si>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</si>
  <si>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</si>
  <si>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</si>
  <si>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</si>
  <si>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</si>
  <si>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</si>
  <si>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</si>
  <si>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</si>
  <si>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</si>
  <si>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</si>
  <si>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</si>
  <si>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</si>
  <si>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</si>
  <si>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</si>
  <si>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</si>
  <si>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</si>
  <si>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</si>
  <si>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</si>
  <si>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</si>
  <si>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</si>
  <si>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</si>
  <si>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</si>
  <si>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</si>
  <si>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</si>
  <si>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</si>
  <si>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</si>
  <si>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</si>
  <si>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</si>
  <si>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</si>
  <si>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</si>
  <si>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</si>
  <si>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</si>
  <si>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</si>
  <si>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</si>
  <si>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</si>
  <si>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</si>
  <si>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</si>
  <si>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</si>
  <si>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</si>
  <si>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</si>
  <si>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</si>
  <si>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</si>
  <si>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</si>
  <si>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</si>
  <si>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</si>
  <si>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</si>
  <si>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</si>
  <si>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</si>
  <si>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</si>
  <si>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</si>
  <si>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</si>
  <si>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</si>
  <si>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</si>
  <si>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</si>
  <si>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</si>
  <si>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</si>
  <si>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</si>
  <si>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</si>
  <si>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</si>
  <si>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</si>
  <si>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</si>
  <si>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</si>
  <si>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</si>
  <si>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</si>
  <si>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</si>
  <si>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</si>
  <si>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</si>
  <si>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</si>
  <si>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</si>
  <si>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</si>
  <si>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</si>
  <si>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</si>
  <si>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</si>
  <si>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</si>
  <si>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</si>
  <si>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</si>
  <si>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</si>
  <si>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</si>
  <si>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</si>
  <si>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</si>
  <si>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</si>
  <si>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</si>
  <si>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</si>
  <si>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</si>
  <si>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</si>
  <si>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</si>
  <si>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</si>
  <si>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</si>
  <si>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</si>
  <si>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</si>
  <si>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</si>
  <si>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</si>
  <si>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</si>
  <si>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</si>
  <si>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</si>
  <si>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</si>
  <si>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</si>
  <si>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</si>
  <si>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</si>
  <si>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</si>
  <si>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</si>
  <si>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</si>
  <si>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</si>
  <si>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</si>
  <si>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</si>
  <si>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</si>
  <si>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</si>
  <si>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</si>
  <si>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</si>
  <si>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</si>
  <si>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</si>
  <si>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</si>
  <si>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</si>
  <si>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</si>
  <si>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</si>
  <si>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</si>
  <si>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</si>
  <si>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</si>
  <si>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</si>
  <si>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</si>
  <si>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</si>
  <si>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</si>
  <si>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</si>
  <si>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</si>
  <si>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</si>
  <si>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</si>
  <si>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</si>
  <si>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</si>
  <si>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</si>
  <si>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</si>
  <si>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</si>
  <si>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</si>
  <si>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</si>
  <si>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</si>
  <si>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</si>
  <si>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</si>
  <si>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</si>
  <si>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</si>
  <si>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</si>
  <si>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</si>
  <si>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</si>
  <si>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</si>
  <si>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</si>
  <si>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</si>
  <si>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</si>
  <si>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</si>
  <si>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</si>
  <si>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</si>
  <si>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</si>
  <si>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</si>
  <si>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</si>
  <si>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</si>
  <si>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</si>
  <si>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</si>
  <si>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</si>
  <si>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</si>
  <si>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</si>
  <si>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</si>
  <si>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</si>
  <si>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</si>
  <si>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</si>
  <si>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</si>
  <si>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</si>
  <si>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</si>
  <si>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</si>
  <si>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</si>
  <si>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</si>
  <si>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</si>
  <si>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</si>
  <si>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</si>
  <si>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</si>
  <si>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</si>
  <si>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</si>
  <si>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</si>
  <si>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</si>
  <si>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</si>
  <si>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</si>
  <si>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</si>
  <si>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</si>
  <si>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</si>
  <si>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</si>
  <si>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</si>
  <si>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</si>
  <si>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</si>
  <si>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</si>
  <si>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</si>
  <si>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</si>
  <si>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</si>
  <si>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</si>
  <si>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</si>
  <si>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</si>
  <si>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</si>
  <si>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</si>
  <si>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</si>
  <si>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</si>
  <si>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</si>
  <si>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</si>
  <si>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</si>
  <si>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</si>
  <si>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</si>
  <si>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</si>
  <si>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</si>
  <si>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</si>
  <si>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</si>
  <si>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</si>
  <si>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</si>
  <si>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</si>
  <si>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</si>
  <si>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</si>
  <si>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</si>
  <si>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</si>
  <si>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</si>
  <si>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</si>
  <si>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</si>
  <si>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</si>
  <si>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</si>
  <si>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</si>
  <si>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</si>
  <si>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</si>
  <si>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</si>
  <si>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</si>
  <si>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</si>
  <si>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</si>
  <si>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</si>
  <si>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</si>
  <si>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</si>
  <si>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</si>
  <si>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</si>
  <si>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</si>
  <si>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</si>
  <si>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</si>
  <si>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</si>
  <si>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</si>
  <si>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</si>
  <si>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</si>
  <si>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</si>
  <si>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</si>
  <si>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</si>
  <si>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</si>
  <si>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</si>
  <si>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</si>
  <si>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</si>
  <si>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</si>
  <si>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</si>
  <si>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</si>
  <si>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</si>
  <si>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</si>
  <si>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</si>
  <si>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</si>
  <si>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</si>
  <si>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</si>
  <si>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</si>
  <si>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</si>
  <si>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</si>
  <si>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</si>
  <si>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</si>
  <si>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</si>
  <si>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</si>
  <si>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</si>
  <si>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</si>
  <si>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</si>
  <si>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</si>
  <si>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</si>
  <si>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</si>
  <si>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</si>
  <si>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</si>
  <si>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</si>
  <si>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</si>
  <si>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</si>
  <si>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</si>
  <si>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</si>
  <si>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</si>
  <si>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</si>
  <si>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</si>
  <si>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</si>
  <si>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</si>
  <si>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</si>
  <si>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</si>
  <si>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</si>
  <si>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</si>
  <si>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</si>
  <si>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</si>
  <si>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</si>
  <si>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</si>
  <si>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</si>
  <si>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</si>
  <si>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</si>
  <si>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</si>
  <si>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</si>
  <si>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</si>
  <si>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</si>
  <si>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</si>
  <si>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</si>
  <si>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</si>
  <si>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</si>
  <si>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</si>
  <si>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</si>
  <si>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</si>
  <si>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</si>
  <si>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</si>
  <si>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</si>
  <si>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</si>
  <si>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</si>
  <si>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</si>
  <si>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</si>
  <si>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</si>
  <si>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</si>
  <si>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</si>
  <si>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</si>
  <si>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</si>
  <si>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</si>
  <si>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</si>
  <si>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</si>
  <si>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</si>
  <si>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</si>
  <si>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</si>
  <si>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</si>
  <si>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</si>
  <si>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</si>
  <si>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</si>
  <si>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</si>
  <si>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</si>
  <si>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</si>
  <si>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</si>
  <si>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</si>
  <si>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</si>
  <si>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</si>
  <si>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</si>
  <si>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</si>
  <si>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</si>
  <si>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</si>
  <si>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</si>
  <si>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</si>
  <si>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</si>
  <si>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</si>
  <si>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</si>
  <si>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</si>
  <si>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</si>
  <si>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</si>
  <si>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</si>
  <si>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</si>
  <si>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</si>
  <si>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</si>
  <si>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</si>
  <si>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</si>
  <si>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</si>
  <si>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</si>
  <si>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</si>
  <si>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</si>
  <si>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</si>
  <si>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</si>
  <si>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</si>
  <si>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</si>
  <si>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</si>
  <si>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</si>
  <si>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</si>
  <si>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</si>
  <si>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</si>
  <si>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</si>
  <si>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</si>
  <si>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</si>
  <si>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</si>
  <si>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</si>
  <si>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</si>
  <si>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</si>
  <si>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</si>
  <si>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</si>
  <si>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</si>
  <si>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</si>
  <si>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</si>
  <si>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</si>
  <si>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</si>
  <si>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</si>
  <si>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</si>
  <si>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</si>
  <si>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</si>
  <si>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</si>
  <si>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</si>
  <si>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</si>
  <si>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</si>
  <si>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</si>
  <si>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</si>
  <si>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</si>
  <si>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</si>
  <si>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</si>
  <si>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</si>
  <si>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</si>
  <si>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</si>
  <si>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</si>
  <si>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</si>
  <si>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</si>
  <si>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</si>
  <si>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</si>
  <si>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</si>
  <si>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</si>
  <si>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</si>
  <si>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</si>
  <si>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</si>
  <si>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</si>
  <si>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</si>
  <si>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</si>
  <si>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</si>
  <si>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</si>
  <si>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</si>
  <si>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</si>
  <si>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</si>
  <si>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</si>
  <si>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</si>
  <si>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</si>
  <si>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</si>
  <si>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</si>
  <si>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</si>
  <si>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</si>
  <si>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</si>
  <si>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</si>
  <si>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</si>
  <si>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</si>
  <si>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</si>
  <si>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</si>
  <si>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</si>
  <si>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</si>
  <si>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</si>
  <si>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</si>
  <si>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</si>
  <si>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</si>
  <si>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</si>
  <si>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</si>
  <si>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</si>
  <si>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</si>
  <si>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</si>
  <si>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</si>
  <si>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</si>
  <si>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</si>
  <si>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</si>
  <si>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</si>
  <si>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</si>
  <si>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</si>
  <si>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</si>
  <si>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</si>
  <si>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</si>
  <si>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</si>
  <si>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</si>
  <si>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</si>
  <si>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</si>
  <si>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</si>
  <si>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</si>
  <si>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</si>
  <si>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</si>
  <si>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</si>
  <si>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</si>
  <si>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</si>
  <si>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</si>
  <si>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</si>
  <si>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</si>
  <si>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</si>
  <si>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</si>
  <si>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</si>
  <si>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</si>
  <si>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</si>
  <si>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</si>
  <si>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</si>
  <si>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</si>
  <si>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</si>
  <si>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</si>
  <si>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</si>
  <si>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</si>
  <si>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</si>
  <si>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</si>
  <si>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</si>
  <si>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</si>
  <si>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</si>
  <si>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</si>
  <si>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</si>
  <si>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</si>
  <si>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</si>
  <si>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</si>
  <si>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</si>
  <si>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</si>
  <si>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</si>
  <si>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</si>
  <si>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</si>
  <si>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</si>
  <si>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</si>
  <si>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</si>
  <si>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</si>
  <si>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</si>
  <si>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</si>
  <si>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</si>
  <si>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</si>
  <si>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</si>
  <si>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</si>
  <si>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</si>
  <si>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</si>
  <si>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</si>
  <si>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</si>
  <si>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</si>
  <si>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</si>
  <si>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</si>
  <si>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</si>
  <si>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</si>
  <si>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</si>
  <si>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</si>
  <si>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</si>
  <si>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</si>
  <si>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</si>
  <si>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</si>
  <si>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</si>
  <si>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</si>
  <si>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</si>
  <si>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</si>
  <si>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</si>
  <si>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</si>
  <si>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</si>
  <si>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</si>
  <si>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</si>
  <si>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</si>
  <si>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</si>
  <si>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</si>
  <si>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</si>
  <si>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</si>
  <si>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</si>
  <si>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</si>
  <si>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</si>
  <si>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</si>
  <si>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</si>
  <si>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</si>
  <si>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</si>
  <si>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</si>
  <si>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</si>
  <si>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</si>
  <si>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</si>
  <si>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</si>
  <si>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</si>
  <si>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</si>
  <si>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</si>
  <si>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</si>
  <si>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</si>
  <si>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</si>
  <si>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</si>
  <si>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</si>
  <si>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</si>
  <si>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</si>
  <si>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</si>
  <si>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</si>
  <si>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</si>
  <si>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</si>
  <si>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</si>
  <si>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</si>
  <si>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</si>
  <si>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</si>
  <si>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</si>
  <si>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</si>
  <si>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</si>
  <si>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</si>
  <si>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</si>
  <si>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</si>
  <si>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</si>
  <si>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</si>
  <si>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</si>
  <si>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</si>
  <si>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</si>
  <si>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</si>
  <si>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</si>
  <si>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</si>
  <si>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</si>
  <si>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</si>
  <si>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</si>
  <si>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</si>
  <si>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</si>
  <si>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</si>
  <si>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</si>
  <si>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</si>
  <si>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</si>
  <si>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</si>
  <si>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</si>
  <si>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</si>
  <si>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</si>
  <si>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</si>
  <si>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</si>
  <si>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</si>
  <si>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</si>
  <si>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</si>
  <si>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</si>
  <si>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</si>
  <si>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</si>
  <si>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</si>
  <si>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</si>
  <si>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</si>
  <si>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</si>
  <si>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</si>
  <si>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</si>
  <si>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</si>
  <si>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</si>
  <si>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</si>
  <si>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</si>
  <si>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</si>
  <si>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</si>
  <si>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</si>
  <si>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</si>
  <si>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</si>
  <si>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</si>
  <si>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</si>
  <si>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</si>
  <si>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</si>
  <si>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</si>
  <si>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</si>
  <si>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</si>
  <si>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</si>
  <si>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</si>
  <si>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</si>
  <si>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</si>
  <si>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</si>
  <si>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</si>
  <si>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</si>
  <si>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</si>
  <si>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</si>
  <si>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</si>
  <si>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</si>
  <si>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</si>
  <si>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</si>
  <si>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</si>
  <si>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</si>
  <si>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</si>
  <si>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</si>
  <si>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</si>
  <si>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</si>
  <si>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</si>
  <si>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</si>
  <si>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</si>
  <si>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</si>
  <si>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</si>
  <si>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</si>
  <si>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</si>
  <si>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</si>
  <si>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</si>
  <si>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</si>
  <si>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</si>
  <si>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</si>
  <si>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</si>
  <si>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</si>
  <si>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</si>
  <si>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</si>
  <si>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</si>
  <si>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</si>
  <si>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</si>
  <si>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</si>
  <si>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</si>
  <si>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</si>
  <si>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</si>
  <si>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</si>
  <si>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</si>
  <si>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</si>
  <si>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</si>
  <si>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</si>
  <si>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</si>
  <si>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</si>
  <si>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</si>
  <si>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</si>
  <si>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</si>
  <si>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</si>
  <si>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</si>
  <si>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</si>
  <si>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</si>
  <si>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</si>
  <si>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</si>
  <si>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</si>
  <si>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</si>
  <si>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</si>
  <si>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</si>
  <si>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</si>
  <si>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</si>
  <si>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</si>
  <si>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</si>
  <si>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</si>
  <si>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</si>
  <si>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</si>
  <si>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</si>
  <si>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</si>
  <si>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</si>
  <si>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</si>
  <si>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</si>
  <si>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</si>
  <si>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</si>
  <si>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</si>
  <si>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</si>
  <si>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</si>
  <si>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</si>
  <si>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</si>
  <si>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</si>
  <si>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</si>
  <si>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</si>
  <si>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</si>
  <si>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</si>
  <si>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</si>
  <si>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</si>
  <si>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</si>
  <si>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</si>
  <si>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</si>
  <si>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</si>
  <si>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</si>
  <si>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</si>
  <si>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</si>
  <si>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</si>
  <si>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</si>
  <si>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</si>
  <si>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</si>
  <si>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</si>
  <si>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</si>
  <si>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</si>
  <si>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</si>
  <si>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</si>
  <si>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</si>
  <si>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</si>
  <si>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</si>
  <si>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</si>
  <si>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</si>
  <si>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</si>
  <si>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</si>
  <si>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</si>
  <si>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</si>
  <si>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</si>
  <si>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</si>
  <si>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</si>
  <si>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</si>
  <si>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</si>
  <si>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</si>
  <si>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</si>
  <si>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</si>
  <si>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</si>
  <si>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</si>
  <si>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</si>
  <si>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</si>
  <si>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</si>
  <si>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</si>
  <si>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</si>
  <si>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</si>
  <si>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</si>
  <si>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</si>
  <si>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</si>
  <si>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</si>
  <si>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</si>
  <si>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</si>
  <si>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</si>
  <si>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</si>
  <si>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</si>
  <si>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</si>
  <si>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</si>
  <si>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</si>
  <si>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</si>
  <si>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</si>
  <si>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</si>
  <si>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</si>
  <si>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</si>
  <si>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</si>
  <si>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</si>
  <si>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</si>
  <si>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</si>
  <si>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</si>
  <si>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</si>
  <si>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</si>
  <si>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</si>
  <si>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</si>
  <si>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</si>
  <si>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</si>
  <si>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</si>
  <si>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</si>
  <si>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</si>
  <si>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</si>
  <si>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</si>
  <si>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</si>
  <si>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</si>
  <si>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</si>
  <si>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</si>
  <si>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</si>
  <si>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</si>
  <si>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</si>
  <si>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</si>
  <si>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</si>
  <si>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</si>
  <si>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</si>
  <si>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</si>
  <si>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</si>
  <si>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</si>
  <si>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</si>
  <si>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</si>
  <si>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</si>
  <si>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</si>
  <si>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</si>
  <si>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</si>
  <si>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</si>
  <si>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</si>
  <si>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</si>
  <si>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</si>
  <si>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</si>
  <si>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</si>
  <si>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</si>
  <si>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</si>
  <si>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</si>
  <si>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</si>
  <si>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</si>
  <si>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</si>
  <si>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</si>
  <si>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</si>
  <si>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</si>
  <si>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</si>
  <si>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</si>
  <si>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</si>
  <si>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</si>
  <si>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</si>
  <si>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</si>
  <si>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</si>
  <si>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</si>
  <si>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</si>
  <si>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</si>
  <si>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</si>
  <si>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</si>
  <si>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</si>
  <si>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</si>
  <si>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</si>
  <si>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</si>
  <si>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</si>
  <si>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</si>
  <si>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</si>
  <si>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</si>
  <si>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</si>
  <si>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</si>
  <si>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</si>
  <si>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</si>
  <si>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</si>
  <si>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</si>
  <si>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</si>
  <si>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</si>
  <si>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</si>
  <si>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</si>
  <si>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</si>
  <si>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</si>
  <si>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</si>
  <si>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</si>
  <si>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</si>
  <si>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</si>
  <si>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</si>
  <si>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</si>
  <si>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</si>
  <si>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</si>
  <si>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</si>
  <si>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</si>
  <si>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</si>
  <si>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</si>
  <si>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</si>
  <si>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</si>
  <si>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</si>
  <si>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</si>
  <si>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</si>
  <si>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</si>
  <si>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</si>
  <si>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</si>
  <si>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</si>
  <si>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</si>
  <si>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</si>
  <si>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</si>
  <si>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</si>
  <si>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</si>
  <si>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</si>
  <si>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</si>
  <si>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</si>
  <si>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</si>
  <si>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</si>
  <si>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</si>
  <si>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</si>
  <si>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</si>
  <si>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</si>
  <si>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</si>
  <si>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</si>
  <si>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</si>
  <si>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</si>
  <si>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</si>
  <si>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</si>
  <si>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</si>
  <si>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</si>
  <si>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</si>
  <si>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</si>
  <si>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</si>
  <si>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</si>
  <si>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</si>
  <si>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</si>
  <si>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</si>
  <si>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</si>
  <si>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</si>
  <si>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</si>
  <si>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</si>
  <si>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</si>
  <si>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</si>
  <si>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</si>
  <si>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</si>
  <si>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</si>
  <si>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</si>
  <si>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</si>
  <si>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</si>
  <si>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</si>
  <si>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</si>
  <si>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</si>
  <si>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</si>
  <si>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</si>
  <si>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</si>
  <si>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</si>
  <si>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</si>
  <si>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</si>
  <si>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</si>
  <si>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</si>
  <si>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</si>
  <si>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</si>
  <si>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</si>
  <si>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</si>
  <si>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</si>
  <si>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</si>
  <si>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</si>
  <si>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</si>
  <si>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</si>
  <si>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</si>
  <si>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</si>
  <si>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</si>
  <si>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</si>
  <si>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</si>
  <si>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</si>
  <si>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</si>
  <si>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</si>
  <si>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</si>
  <si>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</si>
  <si>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</si>
  <si>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</si>
  <si>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</si>
  <si>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</si>
  <si>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</si>
  <si>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</si>
  <si>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</si>
  <si>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</si>
  <si>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</si>
  <si>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</si>
  <si>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</si>
  <si>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</si>
  <si>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</si>
  <si>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</si>
  <si>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</si>
  <si>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</si>
  <si>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</si>
  <si>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</si>
  <si>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</si>
  <si>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</si>
  <si>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</si>
  <si>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</si>
  <si>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</si>
  <si>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</si>
  <si>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</si>
  <si>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</si>
  <si>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</si>
  <si>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</si>
  <si>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</si>
  <si>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</si>
  <si>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</si>
  <si>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</si>
  <si>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</si>
  <si>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</si>
  <si>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</si>
  <si>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</si>
  <si>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</si>
  <si>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</si>
  <si>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</si>
  <si>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</si>
  <si>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</si>
  <si>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</si>
  <si>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</si>
  <si>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</si>
  <si>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</si>
  <si>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</si>
  <si>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</si>
  <si>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</si>
  <si>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</si>
  <si>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</si>
  <si>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</si>
  <si>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</si>
  <si>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</si>
  <si>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</si>
  <si>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</si>
  <si>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</si>
  <si>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</si>
  <si>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</si>
  <si>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</si>
  <si>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</si>
  <si>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</si>
  <si>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</si>
  <si>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</si>
  <si>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</si>
  <si>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</si>
  <si>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</si>
  <si>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</si>
  <si>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</si>
  <si>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</si>
  <si>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</si>
  <si>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</si>
  <si>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</si>
  <si>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</si>
  <si>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</si>
  <si>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</si>
  <si>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</si>
  <si>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</si>
  <si>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</si>
  <si>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</si>
  <si>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</si>
  <si>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</si>
  <si>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</si>
  <si>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</si>
  <si>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</si>
  <si>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</si>
  <si>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</si>
  <si>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</si>
  <si>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</si>
  <si>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</si>
  <si>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</si>
  <si>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</si>
  <si>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</si>
  <si>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</si>
  <si>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</si>
  <si>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</si>
  <si>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</si>
  <si>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</si>
  <si>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</si>
  <si>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</si>
  <si>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</si>
  <si>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</si>
  <si>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</si>
  <si>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</si>
  <si>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</si>
  <si>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</si>
  <si>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</si>
  <si>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</si>
  <si>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</si>
  <si>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</si>
  <si>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</si>
  <si>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</si>
  <si>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</si>
  <si>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</si>
  <si>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</si>
  <si>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</si>
  <si>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</si>
  <si>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</si>
  <si>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</si>
  <si>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</si>
  <si>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</si>
  <si>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</si>
  <si>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</si>
  <si>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</si>
  <si>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</si>
  <si>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</si>
  <si>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</si>
  <si>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</si>
  <si>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</si>
  <si>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</si>
  <si>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</si>
  <si>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</si>
  <si>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</si>
  <si>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</si>
  <si>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</si>
  <si>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</si>
  <si>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</si>
  <si>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</si>
  <si>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</si>
  <si>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</si>
  <si>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</si>
  <si>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</si>
  <si>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</si>
  <si>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</si>
  <si>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</si>
  <si>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</si>
  <si>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</si>
  <si>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</si>
  <si>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</si>
  <si>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</si>
  <si>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</si>
  <si>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</si>
  <si>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</si>
  <si>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</si>
  <si>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</si>
  <si>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</si>
  <si>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</si>
  <si>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</si>
  <si>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</si>
  <si>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</si>
  <si>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</si>
  <si>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</si>
  <si>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</si>
  <si>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</si>
  <si>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</si>
  <si>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</si>
  <si>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</si>
  <si>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</si>
  <si>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</si>
  <si>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</si>
  <si>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</si>
  <si>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</si>
  <si>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</si>
  <si>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</si>
  <si>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</si>
  <si>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</si>
  <si>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</si>
  <si>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</si>
  <si>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</si>
  <si>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</si>
  <si>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</si>
  <si>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</si>
  <si>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</si>
  <si>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</si>
  <si>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</si>
  <si>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</si>
  <si>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</si>
  <si>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</si>
  <si>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</si>
  <si>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</si>
  <si>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</si>
  <si>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</si>
  <si>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</si>
  <si>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</si>
  <si>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</si>
  <si>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</si>
  <si>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</si>
  <si>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</si>
  <si>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</si>
  <si>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</si>
  <si>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</si>
  <si>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</si>
  <si>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</si>
  <si>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</si>
  <si>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</si>
  <si>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</si>
  <si>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</si>
  <si>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</si>
  <si>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</si>
  <si>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</si>
  <si>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</si>
  <si>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</si>
  <si>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</si>
  <si>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</si>
  <si>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</si>
  <si>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</si>
  <si>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</si>
  <si>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</si>
  <si>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</si>
  <si>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</si>
  <si>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</si>
  <si>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</si>
  <si>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</si>
  <si>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</si>
  <si>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</si>
  <si>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</si>
  <si>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</si>
  <si>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</si>
  <si>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</si>
  <si>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</si>
  <si>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</si>
  <si>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</si>
  <si>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</si>
  <si>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</si>
  <si>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</si>
  <si>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</si>
  <si>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</si>
  <si>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</si>
  <si>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</si>
  <si>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</si>
  <si>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</si>
  <si>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</si>
  <si>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</si>
  <si>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</si>
  <si>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</si>
  <si>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</si>
  <si>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</si>
  <si>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</si>
  <si>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</si>
  <si>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</si>
  <si>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</si>
  <si>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</si>
  <si>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</si>
  <si>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</si>
  <si>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</si>
  <si>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</si>
  <si>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</si>
  <si>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</si>
  <si>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</si>
  <si>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</si>
  <si>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</si>
  <si>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</si>
  <si>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</si>
  <si>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</si>
  <si>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</si>
  <si>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</si>
  <si>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</si>
  <si>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</si>
  <si>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</si>
  <si>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</si>
  <si>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</si>
  <si>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</si>
  <si>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</si>
  <si>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</si>
  <si>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</si>
  <si>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</si>
  <si>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</si>
  <si>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</si>
  <si>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</si>
  <si>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</si>
  <si>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</si>
  <si>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</si>
  <si>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</si>
  <si>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</si>
  <si>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</si>
  <si>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</si>
  <si>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</si>
  <si>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</si>
  <si>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</si>
  <si>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</si>
  <si>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</si>
  <si>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</si>
  <si>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</si>
  <si>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</si>
  <si>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</si>
  <si>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</si>
  <si>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</si>
  <si>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</si>
  <si>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</si>
  <si>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</si>
  <si>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</si>
  <si>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</si>
  <si>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</si>
  <si>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</si>
  <si>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</si>
  <si>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</si>
  <si>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</si>
  <si>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</si>
  <si>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</si>
  <si>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</si>
  <si>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</si>
  <si>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</si>
  <si>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</si>
  <si>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</si>
  <si>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</si>
  <si>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</si>
  <si>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</si>
  <si>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</si>
  <si>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</si>
  <si>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</si>
  <si>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</si>
  <si>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</si>
  <si>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</si>
  <si>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</si>
  <si>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</si>
  <si>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</si>
  <si>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</si>
  <si>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</si>
  <si>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</si>
  <si>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</si>
  <si>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</si>
  <si>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</si>
  <si>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</si>
  <si>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</si>
  <si>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</si>
  <si>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</si>
  <si>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</si>
  <si>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</si>
  <si>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</si>
  <si>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</si>
  <si>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</si>
  <si>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</si>
  <si>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</si>
  <si>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</si>
  <si>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</si>
  <si>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</si>
  <si>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</si>
  <si>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</si>
  <si>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</si>
  <si>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</si>
  <si>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</si>
  <si>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</si>
  <si>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</si>
  <si>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</si>
  <si>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</si>
  <si>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</si>
  <si>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</si>
  <si>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</si>
  <si>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</si>
  <si>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</si>
  <si>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</si>
  <si>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</si>
  <si>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</si>
  <si>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</si>
  <si>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</si>
  <si>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</si>
  <si>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</si>
  <si>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</si>
  <si>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</si>
  <si>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</si>
  <si>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</si>
  <si>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</si>
  <si>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</si>
  <si>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</si>
  <si>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</si>
  <si>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</si>
  <si>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</si>
  <si>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</si>
  <si>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</si>
  <si>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</si>
  <si>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</si>
  <si>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</si>
  <si>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</si>
  <si>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</si>
  <si>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</si>
  <si>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</si>
  <si>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</si>
  <si>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</si>
  <si>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</si>
  <si>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</si>
  <si>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</si>
  <si>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</si>
  <si>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</si>
  <si>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</si>
  <si>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</si>
  <si>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</si>
  <si>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</si>
  <si>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</si>
  <si>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</si>
  <si>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</si>
  <si>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</si>
  <si>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</si>
  <si>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</si>
  <si>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</si>
  <si>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</si>
  <si>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</si>
  <si>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</si>
  <si>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</si>
  <si>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</si>
  <si>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</si>
  <si>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</si>
  <si>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</si>
  <si>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</si>
  <si>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</si>
  <si>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</si>
  <si>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</si>
  <si>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</si>
  <si>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</si>
  <si>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</si>
  <si>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</si>
  <si>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</si>
  <si>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</si>
  <si>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</si>
  <si>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</si>
  <si>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</si>
  <si>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</si>
  <si>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</si>
  <si>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</si>
  <si>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</si>
  <si>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</si>
  <si>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</si>
  <si>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</si>
  <si>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</si>
  <si>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</si>
  <si>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</si>
  <si>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</si>
  <si>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</si>
  <si>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</si>
  <si>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</si>
  <si>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</si>
  <si>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</si>
  <si>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</si>
  <si>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</si>
  <si>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</si>
  <si>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</si>
  <si>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</si>
  <si>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</si>
  <si>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</si>
  <si>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</si>
  <si>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</si>
  <si>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</si>
  <si>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</si>
  <si>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</si>
  <si>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</si>
  <si>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</si>
  <si>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</si>
  <si>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</si>
  <si>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</si>
  <si>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</si>
  <si>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</si>
  <si>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</si>
  <si>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</si>
  <si>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</si>
  <si>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</si>
  <si>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</si>
  <si>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</si>
  <si>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</si>
  <si>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</si>
  <si>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</si>
  <si>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</si>
  <si>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</si>
  <si>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</si>
  <si>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</si>
  <si>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</si>
  <si>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</si>
  <si>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</si>
  <si>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</si>
  <si>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</si>
  <si>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</si>
  <si>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</si>
  <si>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</si>
  <si>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</si>
  <si>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</si>
  <si>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</si>
  <si>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</si>
  <si>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</si>
  <si>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</si>
  <si>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</si>
  <si>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</si>
  <si>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</si>
  <si>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</si>
  <si>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</si>
  <si>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</si>
  <si>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</si>
  <si>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</si>
  <si>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</si>
  <si>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</si>
  <si>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</si>
  <si>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</si>
  <si>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</si>
  <si>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</si>
  <si>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</si>
  <si>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</si>
  <si>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</si>
  <si>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</si>
  <si>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</si>
  <si>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</si>
  <si>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</si>
  <si>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</si>
  <si>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</si>
  <si>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</si>
  <si>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</si>
  <si>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</si>
  <si>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</si>
  <si>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</si>
  <si>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</si>
  <si>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</si>
  <si>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</si>
  <si>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</si>
  <si>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</si>
  <si>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</si>
  <si>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</si>
  <si>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</si>
  <si>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</si>
  <si>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</si>
  <si>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</si>
  <si>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</si>
  <si>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</si>
  <si>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</si>
  <si>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</si>
  <si>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</si>
  <si>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</si>
  <si>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</si>
  <si>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</si>
  <si>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</si>
  <si>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</si>
  <si>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</si>
  <si>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</si>
  <si>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</si>
  <si>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</si>
  <si>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</si>
  <si>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</si>
  <si>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</si>
  <si>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</si>
  <si>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</si>
  <si>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</si>
  <si>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</si>
  <si>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</si>
  <si>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</si>
  <si>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</si>
  <si>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</si>
  <si>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</si>
  <si>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</si>
  <si>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</si>
  <si>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</si>
  <si>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</si>
  <si>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</si>
  <si>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</si>
  <si>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</si>
  <si>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</si>
  <si>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</si>
  <si>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</si>
  <si>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</si>
  <si>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</si>
  <si>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</si>
  <si>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</si>
  <si>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</si>
  <si>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</si>
  <si>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</si>
  <si>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</si>
  <si>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</si>
  <si>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</si>
  <si>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</si>
  <si>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</si>
  <si>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</si>
  <si>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</si>
  <si>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</si>
  <si>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</si>
  <si>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</si>
  <si>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</si>
  <si>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</si>
  <si>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</si>
  <si>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</si>
  <si>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</si>
  <si>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</si>
  <si>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</si>
  <si>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</si>
  <si>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</si>
  <si>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</si>
  <si>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</si>
  <si>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</si>
  <si>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</si>
  <si>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</si>
  <si>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</si>
  <si>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</si>
  <si>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</si>
  <si>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</si>
  <si>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</si>
  <si>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</si>
  <si>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</si>
  <si>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</si>
  <si>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</si>
  <si>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</si>
  <si>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</si>
  <si>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</si>
  <si>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</si>
  <si>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</si>
  <si>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</si>
  <si>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</si>
  <si>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</si>
  <si>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</si>
  <si>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</si>
  <si>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</si>
  <si>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</si>
  <si>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</si>
  <si>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</si>
  <si>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</si>
  <si>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</si>
  <si>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</si>
  <si>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</si>
  <si>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</si>
  <si>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</si>
  <si>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</si>
  <si>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</si>
  <si>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</si>
  <si>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</si>
  <si>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</si>
  <si>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</si>
  <si>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</si>
  <si>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</si>
  <si>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</si>
  <si>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</si>
  <si>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</si>
  <si>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</si>
  <si>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</si>
  <si>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</si>
  <si>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</si>
  <si>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</si>
  <si>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</si>
  <si>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</si>
  <si>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</si>
  <si>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</si>
  <si>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</si>
  <si>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</si>
  <si>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</si>
  <si>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</si>
  <si>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</si>
  <si>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</si>
  <si>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</si>
  <si>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</si>
  <si>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</si>
  <si>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</si>
  <si>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</si>
  <si>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</si>
  <si>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</si>
  <si>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</si>
  <si>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</si>
  <si>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</si>
  <si>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</si>
  <si>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</si>
  <si>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</si>
  <si>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</si>
  <si>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</si>
  <si>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</si>
  <si>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</si>
  <si>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</si>
  <si>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</si>
  <si>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</si>
  <si>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</si>
  <si>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</si>
  <si>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</si>
  <si>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</si>
  <si>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</si>
  <si>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</si>
  <si>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</si>
  <si>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</si>
  <si>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</si>
  <si>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</si>
  <si>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</si>
  <si>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</si>
  <si>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</si>
  <si>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</si>
  <si>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</si>
  <si>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</si>
  <si>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</si>
  <si>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</si>
  <si>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</si>
  <si>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</si>
  <si>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</si>
  <si>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</si>
  <si>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</si>
  <si>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</si>
  <si>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</si>
  <si>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</si>
  <si>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</si>
  <si>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</si>
  <si>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</si>
  <si>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</si>
  <si>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</si>
  <si>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</si>
  <si>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</si>
  <si>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</si>
  <si>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</si>
  <si>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</si>
  <si>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</si>
  <si>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</si>
  <si>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</si>
  <si>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</si>
  <si>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</si>
  <si>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</si>
  <si>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</si>
  <si>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</si>
  <si>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</si>
  <si>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</si>
  <si>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</si>
  <si>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</si>
  <si>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</si>
  <si>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</si>
  <si>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</si>
  <si>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</si>
  <si>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</si>
  <si>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</si>
  <si>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</si>
  <si>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</si>
  <si>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</si>
  <si>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</si>
  <si>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</si>
  <si>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</si>
  <si>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</si>
  <si>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</si>
  <si>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</si>
  <si>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</si>
  <si>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</si>
  <si>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</si>
  <si>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</si>
  <si>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</si>
  <si>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</si>
  <si>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</si>
  <si>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</si>
  <si>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</si>
  <si>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</si>
  <si>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</si>
  <si>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</si>
  <si>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</si>
  <si>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</si>
  <si>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</si>
  <si>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</si>
  <si>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</si>
  <si>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</si>
  <si>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</si>
  <si>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</si>
  <si>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</si>
  <si>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</si>
  <si>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</si>
  <si>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</si>
  <si>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</si>
  <si>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</si>
  <si>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</si>
  <si>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</si>
  <si>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</si>
  <si>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</si>
  <si>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</si>
  <si>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</si>
  <si>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</si>
  <si>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</si>
  <si>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</si>
  <si>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</si>
  <si>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</si>
  <si>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</si>
  <si>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</si>
  <si>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</si>
  <si>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</si>
  <si>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</si>
  <si>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</si>
  <si>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</si>
  <si>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</si>
  <si>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</si>
  <si>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</si>
  <si>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</si>
  <si>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</si>
  <si>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</si>
  <si>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</si>
  <si>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</si>
  <si>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</si>
  <si>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</si>
  <si>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</si>
  <si>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</si>
  <si>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</si>
  <si>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</si>
  <si>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</si>
  <si>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</si>
  <si>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</si>
  <si>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</si>
  <si>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</si>
  <si>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</si>
  <si>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</si>
  <si>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</si>
  <si>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</si>
  <si>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</si>
  <si>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</si>
  <si>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</si>
  <si>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</si>
  <si>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</si>
  <si>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</si>
  <si>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</si>
  <si>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</si>
  <si>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</si>
  <si>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</si>
  <si>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</si>
  <si>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</si>
  <si>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</si>
  <si>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</si>
  <si>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</si>
  <si>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</si>
  <si>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</si>
  <si>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</si>
  <si>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</si>
  <si>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</si>
  <si>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</si>
  <si>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</si>
  <si>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</si>
  <si>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</si>
  <si>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</si>
  <si>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</si>
  <si>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</si>
  <si>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</si>
  <si>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</si>
  <si>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</si>
  <si>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</si>
  <si>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</si>
  <si>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</si>
  <si>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</si>
  <si>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</si>
  <si>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</si>
  <si>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</si>
  <si>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</si>
  <si>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</si>
  <si>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</si>
  <si>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</si>
  <si>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</si>
  <si>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</si>
  <si>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</si>
  <si>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</si>
  <si>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</si>
  <si>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</si>
  <si>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</si>
  <si>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</si>
  <si>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</si>
  <si>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</si>
  <si>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</si>
  <si>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</si>
  <si>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</si>
  <si>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</si>
  <si>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</si>
  <si>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</si>
  <si>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</si>
  <si>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</si>
  <si>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</si>
  <si>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</si>
  <si>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</si>
  <si>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</si>
  <si>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</si>
  <si>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</si>
  <si>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</si>
  <si>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</si>
  <si>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</si>
  <si>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</si>
  <si>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</si>
  <si>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</si>
  <si>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</si>
  <si>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</si>
  <si>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</si>
  <si>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</si>
  <si>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</si>
  <si>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</si>
  <si>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</si>
  <si>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</si>
  <si>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</si>
  <si>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</si>
  <si>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</si>
  <si>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</si>
  <si>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</si>
  <si>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</si>
  <si>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</si>
  <si>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</si>
  <si>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</si>
  <si>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</si>
  <si>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</si>
  <si>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</si>
  <si>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</si>
  <si>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</si>
  <si>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</si>
  <si>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</si>
  <si>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</si>
  <si>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</si>
  <si>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</si>
  <si>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</si>
  <si>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</si>
  <si>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</si>
  <si>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</si>
  <si>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</si>
  <si>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</si>
  <si>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</si>
  <si>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</si>
  <si>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</si>
  <si>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</si>
  <si>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</si>
  <si>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</si>
  <si>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</si>
  <si>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</si>
  <si>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</si>
  <si>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</si>
  <si>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</si>
  <si>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</si>
  <si>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</si>
  <si>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</si>
  <si>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</si>
  <si>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</si>
  <si>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</si>
  <si>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</si>
  <si>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</si>
  <si>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</si>
  <si>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</si>
  <si>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</si>
  <si>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</si>
  <si>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</si>
  <si>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</si>
  <si>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</si>
  <si>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</si>
  <si>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</si>
  <si>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</si>
  <si>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</si>
  <si>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</si>
  <si>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</si>
  <si>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</si>
  <si>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</si>
  <si>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</si>
  <si>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</si>
  <si>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</si>
  <si>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</si>
  <si>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</si>
  <si>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</si>
  <si>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</si>
  <si>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</si>
  <si>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</si>
  <si>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</si>
  <si>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</si>
  <si>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</si>
  <si>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</si>
  <si>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</si>
  <si>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</si>
  <si>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</si>
  <si>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</si>
  <si>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</si>
  <si>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</si>
  <si>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</si>
  <si>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</si>
  <si>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</si>
  <si>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</si>
  <si>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</si>
  <si>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</si>
  <si>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</si>
  <si>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</si>
  <si>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</si>
  <si>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</si>
  <si>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</si>
  <si>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</si>
  <si>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</si>
  <si>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</si>
  <si>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</si>
  <si>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</si>
  <si>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</si>
  <si>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</si>
  <si>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</si>
  <si>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</si>
  <si>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</si>
  <si>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</si>
  <si>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</si>
  <si>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</si>
  <si>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</si>
  <si>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</si>
  <si>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</si>
  <si>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</si>
  <si>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</si>
  <si>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</si>
  <si>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</si>
  <si>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</si>
  <si>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</si>
  <si>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</si>
  <si>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</si>
  <si>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</si>
  <si>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</si>
  <si>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</si>
  <si>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</si>
  <si>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</si>
  <si>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</si>
  <si>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</si>
  <si>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</si>
  <si>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</si>
  <si>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</si>
  <si>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</si>
  <si>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</si>
  <si>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</si>
  <si>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</si>
  <si>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</si>
  <si>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</si>
  <si>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</si>
  <si>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</si>
  <si>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</si>
  <si>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</si>
  <si>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</si>
  <si>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</si>
  <si>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</si>
  <si>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</si>
  <si>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</si>
  <si>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</si>
  <si>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</si>
  <si>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</si>
  <si>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</si>
  <si>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</si>
  <si>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</si>
  <si>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</si>
  <si>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</si>
  <si>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</si>
  <si>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</si>
  <si>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</si>
  <si>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</si>
  <si>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</si>
  <si>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</si>
  <si>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</si>
  <si>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</si>
  <si>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</si>
  <si>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</si>
  <si>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</si>
  <si>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</si>
  <si>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</si>
  <si>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</si>
  <si>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</si>
  <si>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</si>
  <si>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</si>
  <si>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</si>
  <si>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</si>
  <si>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</si>
  <si>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</si>
  <si>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</si>
  <si>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</si>
  <si>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</si>
  <si>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</si>
  <si>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</si>
  <si>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</si>
  <si>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</si>
  <si>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</si>
  <si>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</si>
  <si>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</si>
  <si>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</si>
  <si>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</si>
  <si>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</si>
  <si>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</si>
  <si>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</si>
  <si>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</si>
  <si>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</si>
  <si>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</si>
  <si>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</si>
  <si>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</si>
  <si>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</si>
  <si>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</si>
  <si>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</si>
  <si>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</si>
  <si>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</si>
  <si>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</si>
  <si>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</si>
  <si>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</si>
  <si>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</si>
  <si>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</si>
  <si>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</si>
  <si>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</si>
  <si>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</si>
  <si>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</si>
  <si>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</si>
  <si>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</si>
  <si>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</si>
  <si>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</si>
  <si>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</si>
  <si>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</si>
  <si>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</si>
  <si>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</si>
  <si>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</si>
  <si>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</si>
  <si>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</si>
  <si>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</si>
  <si>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</si>
  <si>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</si>
  <si>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</si>
  <si>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</si>
  <si>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</si>
  <si>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</si>
  <si>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</si>
  <si>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</si>
  <si>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</si>
  <si>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</si>
  <si>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</si>
  <si>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</si>
  <si>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</si>
  <si>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</si>
  <si>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</si>
  <si>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</si>
  <si>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</si>
  <si>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</si>
  <si>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</si>
  <si>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</si>
  <si>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</si>
  <si>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</si>
  <si>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</si>
  <si>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</si>
  <si>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</si>
  <si>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</si>
  <si>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</si>
  <si>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</si>
  <si>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</si>
  <si>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</si>
  <si>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</si>
  <si>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</si>
  <si>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</si>
  <si>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</si>
  <si>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</si>
  <si>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</si>
  <si>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</si>
  <si>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</si>
  <si>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</si>
  <si>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</si>
  <si>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</si>
  <si>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</si>
  <si>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</si>
  <si>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</si>
  <si>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</si>
  <si>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</si>
  <si>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</si>
  <si>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</si>
  <si>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</si>
  <si>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</si>
  <si>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</si>
  <si>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</si>
  <si>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</si>
  <si>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</si>
  <si>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</si>
  <si>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</si>
  <si>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</si>
  <si>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</si>
  <si>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</si>
  <si>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</si>
  <si>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</si>
  <si>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</si>
  <si>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</si>
  <si>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</si>
  <si>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</si>
  <si>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</si>
  <si>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</si>
  <si>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</si>
  <si>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</si>
  <si>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</si>
  <si>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</si>
  <si>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</si>
  <si>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</si>
  <si>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</si>
  <si>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</si>
  <si>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</si>
  <si>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</si>
  <si>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</si>
  <si>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</si>
  <si>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</si>
  <si>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</si>
  <si>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</si>
  <si>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</si>
  <si>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</si>
  <si>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</si>
  <si>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</si>
  <si>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</si>
  <si>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</si>
  <si>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</si>
  <si>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</si>
  <si>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</si>
  <si>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</si>
  <si>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</si>
  <si>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</si>
  <si>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</si>
  <si>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</si>
  <si>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</si>
  <si>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</si>
  <si>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</si>
  <si>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</si>
  <si>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</si>
  <si>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</si>
  <si>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</si>
  <si>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</si>
  <si>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</si>
  <si>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</si>
  <si>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</si>
  <si>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</si>
  <si>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</si>
  <si>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</si>
  <si>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</si>
  <si>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</si>
  <si>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</si>
  <si>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</si>
  <si>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</si>
  <si>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</si>
  <si>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</si>
  <si>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</si>
  <si>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</si>
  <si>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</si>
  <si>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</si>
  <si>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</si>
  <si>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</si>
  <si>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</si>
  <si>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</si>
  <si>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</si>
  <si>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</si>
  <si>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</si>
  <si>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</si>
  <si>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</si>
  <si>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</si>
  <si>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</si>
  <si>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</si>
  <si>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</si>
  <si>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</si>
  <si>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</si>
  <si>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</si>
  <si>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</si>
  <si>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</si>
  <si>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</si>
  <si>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</si>
  <si>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</si>
  <si>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</si>
  <si>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</si>
  <si>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</si>
  <si>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</si>
  <si>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</si>
  <si>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</si>
  <si>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</si>
  <si>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</si>
  <si>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</si>
  <si>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</si>
  <si>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</si>
  <si>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</si>
  <si>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</si>
  <si>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</si>
  <si>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</si>
  <si>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</si>
  <si>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</si>
  <si>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</si>
  <si>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</si>
  <si>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</si>
  <si>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</si>
  <si>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</si>
  <si>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</si>
  <si>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</si>
  <si>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</si>
  <si>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</si>
  <si>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</si>
  <si>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</si>
  <si>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</si>
  <si>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</si>
  <si>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</si>
  <si>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</si>
  <si>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</si>
  <si>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</si>
  <si>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</si>
  <si>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</si>
  <si>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</si>
  <si>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</si>
  <si>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</si>
  <si>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</si>
  <si>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</si>
  <si>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</si>
  <si>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</si>
  <si>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</si>
  <si>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</si>
  <si>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</si>
  <si>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</si>
  <si>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</si>
  <si>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</si>
  <si>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</si>
  <si>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</si>
  <si>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</si>
  <si>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</si>
  <si>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</si>
  <si>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</si>
  <si>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</si>
  <si>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</si>
  <si>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</si>
  <si>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</si>
  <si>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</si>
  <si>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</si>
  <si>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</si>
  <si>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</si>
  <si>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</si>
  <si>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</si>
  <si>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</si>
  <si>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</si>
  <si>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</si>
  <si>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</si>
  <si>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</si>
  <si>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</si>
  <si>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</si>
  <si>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</si>
  <si>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</si>
  <si>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</si>
  <si>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</si>
  <si>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</si>
  <si>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</si>
  <si>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</si>
  <si>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</si>
  <si>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</si>
  <si>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</si>
  <si>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</si>
  <si>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</si>
  <si>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</si>
  <si>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</si>
  <si>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</si>
  <si>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</si>
  <si>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</si>
  <si>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</si>
  <si>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</si>
  <si>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</si>
  <si>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</si>
  <si>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</si>
  <si>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</si>
  <si>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</si>
  <si>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</si>
  <si>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</si>
  <si>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</si>
  <si>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</si>
  <si>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</si>
  <si>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</si>
  <si>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</si>
  <si>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</si>
  <si>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</si>
  <si>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</si>
  <si>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</si>
  <si>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</si>
  <si>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</si>
  <si>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</si>
  <si>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</si>
  <si>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</si>
  <si>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</si>
  <si>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</si>
  <si>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</si>
  <si>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</si>
  <si>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</si>
  <si>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</si>
  <si>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</si>
  <si>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</si>
  <si>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</si>
  <si>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</si>
  <si>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</si>
  <si>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</si>
  <si>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</si>
  <si>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</si>
  <si>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</si>
  <si>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</si>
  <si>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</si>
  <si>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</si>
  <si>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</si>
  <si>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</si>
  <si>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</si>
  <si>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</si>
  <si>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</si>
  <si>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</si>
  <si>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</si>
  <si>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</si>
  <si>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</si>
  <si>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</si>
  <si>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</si>
  <si>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</si>
  <si>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</si>
  <si>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</si>
  <si>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</si>
  <si>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</si>
  <si>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</si>
  <si>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</si>
  <si>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</si>
  <si>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</si>
  <si>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</si>
  <si>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</si>
  <si>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</si>
  <si>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</si>
  <si>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</si>
  <si>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</si>
  <si>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</si>
  <si>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</si>
  <si>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</si>
  <si>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</si>
  <si>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</si>
  <si>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</si>
  <si>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</si>
  <si>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</si>
  <si>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</si>
  <si>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</si>
  <si>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</si>
  <si>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</si>
  <si>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</si>
  <si>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</si>
  <si>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</si>
  <si>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</si>
  <si>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</si>
  <si>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</si>
  <si>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</si>
  <si>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</si>
  <si>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</si>
  <si>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</si>
  <si>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</si>
  <si>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</si>
  <si>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</si>
  <si>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</si>
  <si>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</si>
  <si>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</si>
  <si>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</si>
  <si>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</si>
  <si>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</si>
  <si>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</si>
  <si>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</si>
  <si>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</si>
  <si>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</si>
  <si>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</si>
  <si>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</si>
  <si>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</si>
  <si>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</si>
  <si>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</si>
  <si>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</si>
  <si>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</si>
  <si>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</si>
  <si>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</si>
  <si>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</si>
  <si>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</si>
  <si>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</si>
  <si>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</si>
  <si>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</si>
  <si>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</si>
  <si>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</si>
  <si>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</si>
  <si>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</si>
  <si>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</si>
  <si>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</si>
  <si>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</si>
  <si>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</si>
  <si>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</si>
  <si>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</si>
  <si>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</si>
  <si>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</si>
  <si>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</si>
  <si>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</si>
  <si>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</si>
  <si>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</si>
  <si>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</si>
  <si>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</si>
  <si>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</si>
  <si>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</si>
  <si>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</si>
  <si>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</si>
  <si>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</si>
  <si>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</si>
  <si>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</si>
  <si>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</si>
  <si>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</si>
  <si>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</si>
  <si>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</si>
  <si>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</si>
  <si>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</si>
  <si>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</si>
  <si>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</si>
  <si>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</si>
  <si>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</si>
  <si>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</si>
  <si>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</si>
  <si>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</si>
  <si>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</si>
  <si>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</si>
  <si>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</si>
  <si>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</si>
  <si>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</si>
  <si>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</si>
  <si>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</si>
  <si>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</si>
  <si>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</si>
  <si>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</si>
  <si>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</si>
  <si>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</si>
  <si>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</si>
  <si>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</si>
  <si>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</si>
  <si>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</si>
  <si>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</si>
  <si>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</si>
  <si>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</si>
  <si>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</si>
  <si>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</si>
  <si>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</si>
  <si>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</si>
  <si>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</si>
  <si>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</si>
  <si>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</si>
  <si>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</si>
  <si>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</si>
  <si>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</si>
  <si>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</si>
  <si>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</si>
  <si>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</si>
  <si>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</si>
  <si>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</si>
  <si>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</si>
  <si>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</si>
  <si>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</si>
  <si>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</si>
  <si>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</si>
  <si>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</si>
  <si>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</si>
  <si>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</si>
  <si>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</si>
  <si>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</si>
  <si>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</si>
  <si>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</si>
  <si>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</si>
  <si>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</si>
  <si>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</si>
  <si>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</si>
  <si>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</si>
  <si>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</si>
  <si>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</si>
  <si>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</si>
  <si>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</si>
  <si>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</si>
  <si>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</si>
  <si>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</si>
  <si>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</si>
  <si>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</si>
  <si>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</si>
  <si>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</si>
  <si>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</si>
  <si>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</si>
  <si>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</si>
  <si>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</si>
  <si>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</si>
  <si>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</si>
  <si>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</si>
  <si>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</si>
  <si>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</si>
  <si>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</si>
  <si>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</si>
  <si>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</si>
  <si>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</si>
  <si>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</si>
  <si>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</si>
  <si>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</si>
  <si>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</si>
  <si>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</si>
  <si>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</si>
  <si>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</si>
  <si>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</si>
  <si>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</si>
  <si>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</si>
  <si>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</si>
  <si>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</si>
  <si>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</si>
  <si>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</si>
  <si>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</si>
  <si>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</si>
  <si>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</si>
  <si>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</si>
  <si>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</si>
  <si>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</si>
  <si>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</si>
  <si>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</si>
  <si>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</si>
  <si>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</si>
  <si>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</si>
  <si>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</si>
  <si>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</si>
  <si>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</si>
  <si>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</si>
  <si>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</si>
  <si>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</si>
  <si>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</si>
  <si>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</si>
  <si>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</si>
  <si>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</si>
  <si>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</si>
  <si>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</si>
  <si>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</si>
  <si>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</si>
  <si>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</si>
  <si>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</si>
  <si>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</si>
  <si>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</si>
  <si>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</si>
  <si>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</si>
  <si>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</si>
  <si>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</si>
  <si>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</si>
  <si>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</si>
  <si>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</si>
  <si>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</si>
  <si>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</si>
  <si>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</si>
  <si>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</si>
  <si>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</si>
  <si>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</si>
  <si>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</si>
  <si>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</si>
  <si>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</si>
  <si>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</si>
  <si>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</si>
  <si>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</si>
  <si>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</si>
  <si>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</si>
  <si>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</si>
  <si>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</si>
  <si>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</si>
  <si>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</si>
  <si>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</si>
  <si>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</si>
  <si>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</si>
  <si>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</si>
  <si>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</si>
  <si>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</si>
  <si>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</si>
  <si>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</si>
  <si>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</si>
  <si>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</si>
  <si>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</si>
  <si>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</si>
  <si>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</si>
  <si>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</si>
  <si>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</si>
  <si>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</si>
  <si>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</si>
  <si>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</si>
  <si>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</si>
  <si>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</si>
  <si>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</si>
  <si>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</si>
  <si>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</si>
  <si>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</si>
  <si>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</si>
  <si>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</si>
  <si>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</si>
  <si>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</si>
  <si>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</si>
  <si>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</si>
  <si>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</si>
  <si>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</si>
  <si>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</si>
  <si>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</si>
  <si>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</si>
  <si>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</si>
  <si>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</si>
  <si>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</si>
  <si>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</si>
  <si>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</si>
  <si>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</si>
  <si>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</si>
  <si>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</si>
  <si>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</si>
  <si>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</si>
  <si>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</si>
  <si>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</si>
  <si>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</si>
  <si>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</si>
  <si>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</si>
  <si>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</si>
  <si>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</si>
  <si>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</si>
  <si>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</si>
  <si>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</si>
  <si>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</si>
  <si>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</si>
  <si>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</si>
  <si>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</si>
  <si>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</si>
  <si>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</si>
  <si>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</si>
  <si>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</si>
  <si>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</si>
  <si>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</si>
  <si>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</si>
  <si>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</si>
  <si>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</si>
  <si>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</si>
  <si>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</si>
  <si>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</si>
  <si>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</si>
  <si>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</si>
  <si>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</si>
  <si>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</si>
  <si>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</si>
  <si>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</si>
  <si>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</si>
  <si>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</si>
  <si>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</si>
  <si>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</si>
  <si>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</si>
  <si>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</si>
  <si>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</si>
  <si>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</si>
  <si>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</si>
  <si>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</si>
  <si>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</si>
  <si>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</si>
  <si>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</si>
  <si>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</si>
  <si>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</si>
  <si>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</si>
  <si>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</si>
  <si>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</si>
  <si>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</si>
  <si>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</si>
  <si>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</si>
  <si>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</si>
  <si>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</si>
  <si>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</si>
  <si>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</si>
  <si>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</si>
  <si>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</si>
  <si>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</si>
  <si>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</si>
  <si>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</si>
  <si>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</si>
  <si>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</si>
  <si>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</si>
  <si>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</si>
  <si>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</si>
  <si>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</si>
  <si>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</si>
  <si>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</si>
  <si>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</si>
  <si>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</si>
  <si>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</si>
  <si>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</si>
  <si>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</si>
  <si>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</si>
  <si>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</si>
  <si>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</si>
  <si>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</si>
  <si>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</si>
  <si>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</si>
  <si>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</si>
  <si>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</si>
  <si>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</si>
  <si>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</si>
  <si>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</si>
  <si>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</si>
  <si>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</si>
  <si>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</si>
  <si>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</si>
  <si>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</si>
  <si>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</si>
  <si>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</si>
  <si>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</si>
  <si>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</si>
  <si>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</si>
  <si>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</si>
  <si>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</si>
  <si>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</si>
  <si>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</si>
  <si>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</si>
  <si>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</si>
  <si>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</si>
  <si>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</si>
  <si>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</si>
  <si>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</si>
  <si>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</si>
  <si>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</si>
  <si>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</si>
  <si>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</si>
  <si>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</si>
  <si>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</si>
  <si>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</si>
  <si>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</si>
  <si>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</si>
  <si>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</si>
  <si>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</si>
  <si>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</si>
  <si>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</si>
  <si>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</si>
  <si>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</si>
  <si>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</si>
  <si>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</si>
  <si>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</si>
  <si>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</si>
  <si>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</si>
  <si>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</si>
  <si>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</si>
  <si>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</si>
  <si>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</si>
  <si>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</si>
  <si>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</si>
  <si>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</si>
  <si>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</si>
  <si>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</si>
  <si>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</si>
  <si>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</si>
  <si>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</si>
  <si>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</si>
  <si>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</si>
  <si>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</si>
  <si>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</si>
  <si>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</si>
  <si>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</si>
  <si>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</si>
  <si>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</si>
  <si>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</si>
  <si>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</si>
  <si>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</si>
  <si>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</si>
  <si>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</si>
  <si>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</si>
  <si>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</si>
  <si>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</si>
  <si>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</si>
  <si>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</si>
  <si>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</si>
  <si>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</si>
  <si>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</si>
  <si>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</si>
  <si>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</si>
  <si>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</si>
  <si>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</si>
  <si>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</si>
  <si>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</si>
  <si>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</si>
  <si>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</si>
  <si>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</si>
  <si>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</si>
  <si>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</si>
  <si>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</si>
  <si>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</si>
  <si>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</si>
  <si>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</si>
  <si>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</si>
  <si>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</si>
  <si>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</si>
  <si>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</si>
  <si>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</si>
  <si>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</si>
  <si>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</si>
  <si>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</si>
  <si>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</si>
  <si>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</si>
  <si>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</si>
  <si>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</si>
  <si>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</si>
  <si>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</si>
  <si>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</si>
  <si>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</si>
  <si>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</si>
  <si>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</si>
  <si>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</si>
  <si>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</si>
  <si>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</si>
  <si>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</si>
  <si>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</si>
  <si>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</si>
  <si>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</si>
  <si>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</si>
  <si>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</si>
  <si>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</si>
  <si>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</si>
  <si>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</si>
  <si>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</si>
  <si>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</si>
  <si>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</si>
  <si>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</si>
  <si>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</si>
  <si>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</si>
  <si>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</si>
  <si>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</si>
  <si>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</si>
  <si>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</si>
  <si>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</si>
  <si>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</si>
  <si>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</si>
  <si>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</si>
  <si>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</si>
  <si>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</si>
  <si>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</si>
  <si>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</si>
  <si>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</si>
  <si>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</si>
  <si>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</si>
  <si>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</si>
  <si>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</si>
  <si>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</si>
  <si>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</si>
  <si>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</si>
  <si>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</si>
  <si>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</si>
  <si>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</si>
  <si>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</si>
  <si>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</si>
  <si>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</si>
  <si>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</si>
  <si>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</si>
  <si>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</si>
  <si>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</si>
  <si>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</si>
  <si>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</si>
  <si>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</si>
  <si>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</si>
  <si>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</si>
  <si>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</si>
  <si>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</si>
  <si>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</si>
  <si>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</si>
  <si>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</si>
  <si>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</si>
  <si>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</si>
  <si>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</si>
  <si>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</si>
  <si>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</si>
  <si>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</si>
  <si>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</si>
  <si>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</si>
  <si>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</si>
  <si>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</si>
  <si>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</si>
  <si>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</si>
  <si>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</si>
  <si>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</si>
  <si>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</si>
  <si>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</si>
  <si>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</si>
  <si>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</si>
  <si>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</si>
  <si>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</si>
  <si>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</si>
  <si>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</si>
  <si>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</si>
  <si>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</si>
  <si>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</si>
  <si>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</si>
  <si>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</si>
  <si>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</si>
  <si>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</si>
  <si>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</si>
  <si>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</si>
  <si>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</si>
  <si>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</si>
  <si>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</si>
  <si>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</si>
  <si>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</si>
  <si>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</si>
  <si>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</si>
  <si>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</si>
  <si>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</si>
  <si>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</si>
  <si>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</si>
  <si>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</si>
  <si>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</si>
  <si>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</si>
  <si>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</si>
  <si>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</si>
  <si>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</si>
  <si>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</si>
  <si>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</si>
  <si>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</si>
  <si>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</si>
  <si>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</si>
  <si>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</si>
  <si>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</si>
  <si>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</si>
  <si>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</si>
  <si>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</si>
  <si>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</si>
  <si>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</si>
  <si>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</si>
  <si>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</si>
  <si>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</si>
  <si>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</si>
  <si>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</si>
  <si>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</si>
  <si>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</si>
  <si>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</si>
  <si>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</si>
  <si>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</si>
  <si>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</si>
  <si>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</si>
  <si>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</si>
  <si>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</si>
  <si>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</si>
  <si>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</si>
  <si>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</si>
  <si>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</si>
  <si>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</si>
  <si>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</si>
  <si>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</si>
  <si>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</si>
  <si>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</si>
  <si>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</si>
  <si>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</si>
  <si>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</si>
  <si>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</si>
  <si>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</si>
  <si>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</si>
  <si>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</si>
  <si>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</si>
  <si>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</si>
  <si>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</si>
  <si>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</si>
  <si>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</si>
  <si>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</si>
  <si>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</si>
  <si>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</si>
  <si>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</si>
  <si>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</si>
  <si>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</si>
  <si>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</si>
  <si>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</si>
  <si>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</si>
  <si>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</si>
  <si>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</si>
  <si>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</si>
  <si>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</si>
  <si>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</si>
  <si>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</si>
  <si>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</si>
  <si>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</si>
  <si>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</si>
  <si>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</si>
  <si>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</si>
  <si>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</si>
  <si>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</si>
  <si>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</si>
  <si>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</si>
  <si>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</si>
  <si>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</si>
  <si>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</si>
  <si>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</si>
  <si>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</si>
  <si>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</si>
  <si>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</si>
  <si>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</si>
  <si>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</si>
  <si>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</si>
  <si>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</si>
  <si>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</si>
  <si>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</si>
  <si>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</si>
  <si>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</si>
  <si>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</si>
  <si>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</si>
  <si>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</si>
  <si>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</si>
  <si>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</si>
  <si>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</si>
  <si>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</si>
  <si>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</si>
  <si>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</si>
  <si>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</si>
  <si>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</si>
  <si>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</si>
  <si>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</si>
  <si>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</si>
  <si>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</si>
  <si>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</si>
  <si>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</si>
  <si>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</si>
  <si>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</si>
  <si>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</si>
  <si>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</si>
  <si>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</si>
  <si>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</si>
  <si>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</si>
  <si>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</si>
  <si>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</si>
  <si>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</si>
  <si>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</si>
  <si>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</si>
  <si>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</si>
  <si>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</si>
  <si>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</si>
  <si>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</si>
  <si>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</si>
  <si>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</si>
  <si>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</si>
  <si>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</si>
  <si>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</si>
  <si>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</si>
  <si>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</si>
  <si>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</si>
  <si>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</si>
  <si>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</si>
  <si>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</si>
  <si>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</si>
  <si>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</si>
  <si>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</si>
  <si>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</si>
  <si>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</si>
  <si>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</si>
  <si>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</si>
  <si>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</si>
  <si>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</si>
  <si>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</si>
  <si>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</si>
  <si>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</si>
  <si>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</si>
  <si>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</si>
  <si>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</si>
  <si>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</si>
  <si>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</si>
  <si>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</si>
  <si>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</si>
  <si>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</si>
  <si>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</si>
  <si>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</si>
  <si>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</si>
  <si>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</si>
  <si>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</si>
  <si>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</si>
  <si>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</si>
  <si>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</si>
  <si>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</si>
  <si>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</si>
  <si>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</si>
  <si>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</si>
  <si>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</si>
  <si>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</si>
  <si>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</si>
  <si>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</si>
  <si>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</si>
  <si>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</si>
  <si>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</si>
  <si>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</si>
  <si>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</si>
  <si>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</si>
  <si>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</si>
  <si>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</si>
  <si>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</si>
  <si>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</si>
  <si>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</si>
  <si>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</si>
  <si>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</si>
  <si>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</si>
  <si>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</si>
  <si>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</si>
  <si>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</si>
  <si>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</si>
  <si>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</si>
  <si>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</si>
  <si>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</si>
  <si>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</si>
  <si>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</si>
  <si>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</si>
  <si>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</si>
  <si>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</si>
  <si>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</si>
  <si>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</si>
  <si>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</si>
  <si>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</si>
  <si>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</si>
  <si>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</si>
  <si>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</si>
  <si>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</si>
  <si>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</si>
  <si>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</si>
  <si>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</si>
  <si>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</si>
  <si>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</si>
  <si>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</si>
  <si>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</si>
  <si>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</si>
  <si>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</si>
  <si>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</si>
  <si>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</si>
  <si>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</si>
  <si>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</si>
  <si>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</si>
  <si>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</si>
  <si>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</si>
  <si>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</si>
  <si>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</si>
  <si>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</si>
  <si>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</si>
  <si>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</si>
  <si>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</si>
  <si>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</si>
  <si>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</si>
  <si>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</si>
  <si>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</si>
  <si>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</si>
  <si>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</si>
  <si>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</si>
  <si>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</si>
  <si>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</si>
  <si>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</si>
  <si>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</si>
  <si>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</si>
  <si>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</si>
  <si>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</si>
  <si>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</si>
  <si>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</si>
  <si>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</si>
  <si>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</si>
  <si>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</si>
  <si>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</si>
  <si>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</si>
  <si>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</si>
  <si>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</si>
  <si>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</si>
  <si>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</si>
  <si>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</si>
  <si>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</si>
  <si>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</si>
  <si>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</si>
  <si>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</si>
  <si>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</si>
  <si>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</si>
  <si>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</si>
  <si>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</si>
  <si>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</si>
  <si>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</si>
  <si>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</si>
  <si>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</si>
  <si>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</si>
  <si>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</si>
  <si>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</si>
  <si>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</si>
  <si>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</si>
  <si>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</si>
  <si>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</si>
  <si>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</si>
  <si>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</si>
  <si>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</si>
  <si>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</si>
  <si>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</si>
  <si>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</si>
  <si>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</si>
  <si>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</si>
  <si>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</si>
  <si>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</si>
  <si>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</si>
  <si>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</si>
  <si>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</si>
  <si>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</si>
  <si>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</si>
  <si>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</si>
  <si>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</si>
  <si>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</si>
  <si>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</si>
  <si>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</si>
  <si>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</si>
  <si>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</si>
  <si>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</si>
  <si>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</si>
  <si>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</si>
  <si>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</si>
  <si>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</si>
  <si>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</si>
  <si>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</si>
  <si>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</si>
  <si>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</si>
  <si>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</si>
  <si>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</si>
  <si>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</si>
  <si>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</si>
  <si>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</si>
  <si>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</si>
  <si>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</si>
  <si>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</si>
  <si>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</si>
  <si>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</si>
  <si>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</si>
  <si>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</si>
  <si>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</si>
  <si>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</si>
  <si>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</si>
  <si>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</si>
  <si>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</si>
  <si>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</si>
  <si>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</si>
  <si>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</si>
  <si>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</si>
  <si>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</si>
  <si>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</si>
  <si>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</si>
  <si>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</si>
  <si>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</si>
  <si>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</si>
  <si>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</si>
  <si>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</si>
  <si>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</si>
  <si>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</si>
  <si>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</si>
  <si>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</si>
  <si>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</si>
  <si>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</si>
  <si>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</si>
  <si>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</si>
  <si>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</si>
  <si>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</si>
  <si>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</si>
  <si>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</si>
  <si>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</si>
  <si>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</si>
  <si>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</si>
  <si>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</si>
  <si>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</si>
  <si>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</si>
  <si>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</si>
  <si>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</si>
  <si>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</si>
  <si>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</si>
  <si>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</si>
  <si>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</si>
  <si>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</si>
  <si>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</si>
  <si>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</si>
  <si>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</si>
  <si>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</si>
  <si>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</si>
  <si>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</si>
  <si>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</si>
  <si>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</si>
  <si>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</si>
  <si>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</si>
  <si>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</si>
  <si>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</si>
  <si>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</si>
  <si>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</si>
  <si>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</si>
  <si>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</si>
  <si>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</si>
  <si>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</si>
  <si>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</si>
  <si>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</si>
  <si>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</si>
  <si>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</si>
  <si>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</si>
  <si>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</si>
  <si>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</si>
  <si>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</si>
  <si>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</si>
  <si>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</si>
  <si>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</si>
  <si>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</si>
  <si>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</si>
  <si>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</si>
  <si>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</si>
  <si>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</si>
  <si>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</si>
  <si>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</si>
  <si>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</si>
  <si>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</si>
  <si>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</si>
  <si>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</si>
  <si>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</si>
  <si>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</si>
  <si>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</si>
  <si>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</si>
  <si>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</si>
  <si>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</si>
  <si>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</si>
  <si>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</si>
  <si>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</si>
  <si>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</si>
  <si>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</si>
  <si>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</si>
  <si>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</si>
  <si>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</si>
  <si>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</si>
  <si>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</si>
  <si>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</si>
  <si>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</si>
  <si>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</si>
  <si>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</si>
  <si>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</si>
  <si>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</si>
  <si>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</si>
  <si>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</si>
  <si>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</si>
  <si>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</si>
  <si>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</si>
  <si>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</si>
  <si>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</si>
  <si>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</si>
  <si>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</si>
  <si>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</si>
  <si>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</si>
  <si>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</si>
  <si>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</si>
  <si>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</si>
  <si>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</si>
  <si>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</si>
  <si>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</si>
  <si>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</si>
  <si>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</si>
  <si>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</si>
  <si>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</si>
  <si>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</si>
  <si>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</si>
  <si>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</si>
  <si>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</si>
  <si>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</si>
  <si>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</si>
  <si>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</si>
  <si>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</si>
  <si>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</si>
  <si>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</si>
  <si>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</si>
  <si>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</si>
  <si>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</si>
  <si>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</si>
  <si>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</si>
  <si>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</si>
  <si>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</si>
  <si>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</si>
  <si>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</si>
  <si>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</si>
  <si>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</si>
  <si>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</si>
  <si>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</si>
  <si>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</si>
  <si>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</si>
  <si>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</si>
  <si>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</si>
  <si>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</si>
  <si>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</si>
  <si>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</si>
  <si>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</si>
  <si>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</si>
  <si>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</si>
  <si>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</si>
  <si>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</si>
  <si>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</si>
  <si>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</si>
  <si>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</si>
  <si>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</si>
  <si>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</si>
  <si>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</si>
  <si>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</si>
  <si>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</si>
  <si>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</si>
  <si>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</si>
  <si>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</si>
  <si>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</si>
  <si>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</si>
  <si>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</si>
  <si>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</si>
  <si>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</si>
  <si>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</si>
  <si>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</si>
  <si>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</si>
  <si>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</si>
  <si>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</si>
  <si>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</si>
  <si>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</si>
  <si>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</si>
  <si>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</si>
  <si>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</si>
  <si>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</si>
  <si>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</si>
  <si>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</si>
  <si>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</si>
  <si>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</si>
  <si>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</si>
  <si>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</si>
  <si>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</si>
  <si>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</si>
  <si>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</si>
  <si>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</si>
  <si>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</si>
  <si>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</si>
  <si>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</si>
  <si>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</si>
  <si>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</si>
  <si>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</si>
  <si>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</si>
  <si>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</si>
  <si>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</si>
  <si>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</si>
  <si>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</si>
  <si>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</si>
  <si>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</si>
  <si>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</si>
  <si>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</si>
  <si>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</si>
  <si>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</si>
  <si>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</si>
  <si>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</si>
  <si>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</si>
  <si>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</si>
  <si>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</si>
  <si>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</si>
  <si>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</si>
  <si>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</si>
  <si>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</si>
  <si>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</si>
  <si>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</si>
  <si>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</si>
  <si>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</si>
  <si>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</si>
  <si>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</si>
  <si>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</si>
  <si>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</si>
  <si>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</si>
  <si>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</si>
  <si>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</si>
  <si>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</si>
  <si>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</si>
  <si>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</si>
  <si>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</si>
  <si>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</si>
  <si>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</si>
  <si>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</si>
  <si>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</si>
  <si>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</si>
  <si>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</si>
  <si>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</si>
  <si>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</si>
  <si>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</si>
  <si>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</si>
  <si>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</si>
  <si>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</si>
  <si>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</si>
  <si>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</si>
  <si>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</si>
  <si>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</si>
  <si>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</si>
  <si>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</si>
  <si>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</si>
  <si>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</si>
  <si>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</si>
  <si>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</si>
  <si>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</si>
  <si>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</si>
  <si>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</si>
  <si>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</si>
  <si>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</si>
  <si>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</si>
  <si>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</si>
  <si>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</si>
  <si>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</si>
  <si>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</si>
  <si>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</si>
  <si>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</si>
  <si>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</si>
  <si>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</si>
  <si>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</si>
  <si>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</si>
  <si>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</si>
  <si>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</si>
  <si>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</si>
  <si>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</si>
  <si>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</si>
  <si>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</si>
  <si>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</si>
  <si>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</si>
  <si>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</si>
  <si>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</si>
  <si>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</si>
  <si>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</si>
  <si>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</si>
  <si>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</si>
  <si>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</si>
  <si>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</si>
  <si>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</si>
  <si>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</si>
  <si>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</si>
  <si>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</si>
  <si>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</si>
  <si>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</si>
  <si>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</si>
  <si>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</si>
  <si>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</si>
  <si>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</si>
  <si>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</si>
  <si>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</si>
  <si>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</si>
  <si>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</si>
  <si>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</si>
  <si>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</si>
  <si>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</si>
  <si>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</si>
  <si>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</si>
  <si>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</si>
  <si>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</si>
  <si>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</si>
  <si>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</si>
  <si>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</si>
  <si>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</si>
  <si>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</si>
  <si>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</si>
  <si>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</si>
  <si>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</si>
  <si>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</si>
  <si>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</si>
  <si>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</si>
  <si>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</si>
  <si>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</si>
  <si>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</si>
  <si>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</si>
  <si>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</si>
  <si>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</si>
  <si>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</si>
  <si>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</si>
  <si>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</si>
  <si>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</si>
  <si>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</si>
  <si>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</si>
  <si>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</si>
  <si>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</si>
  <si>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</si>
  <si>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</si>
  <si>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</si>
  <si>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</si>
  <si>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</si>
  <si>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</si>
  <si>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</si>
  <si>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</si>
  <si>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</si>
  <si>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</si>
  <si>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</si>
  <si>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</si>
  <si>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</si>
  <si>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</si>
  <si>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</si>
  <si>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</si>
  <si>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</si>
  <si>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</si>
  <si>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</si>
  <si>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</si>
  <si>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</si>
  <si>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</si>
  <si>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</si>
  <si>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</si>
  <si>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</si>
  <si>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</si>
  <si>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</si>
  <si>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</si>
  <si>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</si>
  <si>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</si>
  <si>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</si>
  <si>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</si>
  <si>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</si>
  <si>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</si>
  <si>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</si>
  <si>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</si>
  <si>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</si>
  <si>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</si>
  <si>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</si>
  <si>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</si>
  <si>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</si>
  <si>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</si>
  <si>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</si>
  <si>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</si>
  <si>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</si>
  <si>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</si>
  <si>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</si>
  <si>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</si>
  <si>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</si>
  <si>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</si>
  <si>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</si>
  <si>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</si>
  <si>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</si>
  <si>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</si>
  <si>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</si>
  <si>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</si>
  <si>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</si>
  <si>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</si>
  <si>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</si>
  <si>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</si>
  <si>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</si>
  <si>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</si>
  <si>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</si>
  <si>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</si>
  <si>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</si>
  <si>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</si>
  <si>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</si>
  <si>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</si>
  <si>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</si>
  <si>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</si>
  <si>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</si>
  <si>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</si>
  <si>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</si>
  <si>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</si>
  <si>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</si>
  <si>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</si>
  <si>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</si>
  <si>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</si>
  <si>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</si>
  <si>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</si>
  <si>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</si>
  <si>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</si>
  <si>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</si>
  <si>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</si>
  <si>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</si>
  <si>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</si>
  <si>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</si>
  <si>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</si>
  <si>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</si>
  <si>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</si>
  <si>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</si>
  <si>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</si>
  <si>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</si>
  <si>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</si>
  <si>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</si>
  <si>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</si>
  <si>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</si>
  <si>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</si>
  <si>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</si>
  <si>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</si>
  <si>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</si>
  <si>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</si>
  <si>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</si>
  <si>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</si>
  <si>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</si>
  <si>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</si>
  <si>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</si>
  <si>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</si>
  <si>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</si>
  <si>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</si>
  <si>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</si>
  <si>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</si>
  <si>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</si>
  <si>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</si>
  <si>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</si>
  <si>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</si>
  <si>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</si>
  <si>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</si>
  <si>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</si>
  <si>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</si>
  <si>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</si>
  <si>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</si>
  <si>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</si>
  <si>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</si>
  <si>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</si>
  <si>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</si>
  <si>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</si>
  <si>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</si>
  <si>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</si>
  <si>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</si>
  <si>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</si>
  <si>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</si>
  <si>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</si>
  <si>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</si>
  <si>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</si>
  <si>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</si>
  <si>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</si>
  <si>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</si>
  <si>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</si>
  <si>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</si>
  <si>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</si>
  <si>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</si>
  <si>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</si>
  <si>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</si>
  <si>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</si>
  <si>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</si>
  <si>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</si>
  <si>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</si>
  <si>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</si>
  <si>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</si>
  <si>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</si>
  <si>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</si>
  <si>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</si>
  <si>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</si>
  <si>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</si>
  <si>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</si>
  <si>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</si>
  <si>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</si>
  <si>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</si>
  <si>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</si>
  <si>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</si>
  <si>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</si>
  <si>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</si>
  <si>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</si>
  <si>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</si>
  <si>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</si>
  <si>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</si>
  <si>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</si>
  <si>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</si>
  <si>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</si>
  <si>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</si>
  <si>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</si>
  <si>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</si>
  <si>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</si>
  <si>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</si>
  <si>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</si>
  <si>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</si>
  <si>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</si>
  <si>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</si>
  <si>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</si>
  <si>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</si>
  <si>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</si>
  <si>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</si>
  <si>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</si>
  <si>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</si>
  <si>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</si>
  <si>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</si>
  <si>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</si>
  <si>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</si>
  <si>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</si>
  <si>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</si>
  <si>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</si>
  <si>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</si>
  <si>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</si>
  <si>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</si>
  <si>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</si>
  <si>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</si>
  <si>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</si>
  <si>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</si>
  <si>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</si>
  <si>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</si>
  <si>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</si>
  <si>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</si>
  <si>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</si>
  <si>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</si>
  <si>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</si>
  <si>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</si>
  <si>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</si>
  <si>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</si>
  <si>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</si>
  <si>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</si>
  <si>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</si>
  <si>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</si>
  <si>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</si>
  <si>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</si>
  <si>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</si>
  <si>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</si>
  <si>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</si>
  <si>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</si>
  <si>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</si>
  <si>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</si>
  <si>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</si>
  <si>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</si>
  <si>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</si>
  <si>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</si>
  <si>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</si>
  <si>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</si>
  <si>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</si>
  <si>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</si>
  <si>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</si>
  <si>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</si>
  <si>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</si>
  <si>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</si>
  <si>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</si>
  <si>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</si>
  <si>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</si>
  <si>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</si>
  <si>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</si>
  <si>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</si>
  <si>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</si>
  <si>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</si>
  <si>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</si>
  <si>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</si>
  <si>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</si>
  <si>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</si>
  <si>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</si>
  <si>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</si>
  <si>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</si>
  <si>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</si>
  <si>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</si>
  <si>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</si>
  <si>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</si>
  <si>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</si>
  <si>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</si>
  <si>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</si>
  <si>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</si>
  <si>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</si>
  <si>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</si>
  <si>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</si>
  <si>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</si>
  <si>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</si>
  <si>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</si>
  <si>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</si>
  <si>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</si>
  <si>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</si>
  <si>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</si>
  <si>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</si>
  <si>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</si>
  <si>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</si>
  <si>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</si>
  <si>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</si>
  <si>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</si>
  <si>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</si>
  <si>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</si>
  <si>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</si>
  <si>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</si>
  <si>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</si>
  <si>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</si>
  <si>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</si>
  <si>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</si>
  <si>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</si>
  <si>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</si>
  <si>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</si>
  <si>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</si>
  <si>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</si>
  <si>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</si>
  <si>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</si>
  <si>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</si>
  <si>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</si>
  <si>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</si>
  <si>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</si>
  <si>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</si>
  <si>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</si>
  <si>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</si>
  <si>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</si>
  <si>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</si>
  <si>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</si>
  <si>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</si>
  <si>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</si>
  <si>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</si>
  <si>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</si>
  <si>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</si>
  <si>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</si>
  <si>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</si>
  <si>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</si>
  <si>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</si>
  <si>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</si>
  <si>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</si>
  <si>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</si>
  <si>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</si>
  <si>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</si>
  <si>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</si>
  <si>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</si>
  <si>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</si>
  <si>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</si>
  <si>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</si>
  <si>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</si>
  <si>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</si>
  <si>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</si>
  <si>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</si>
  <si>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</si>
  <si>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</si>
  <si>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</si>
  <si>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</si>
  <si>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</si>
  <si>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</si>
  <si>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</si>
  <si>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</si>
  <si>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</si>
  <si>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</si>
  <si>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</si>
  <si>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</si>
  <si>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</si>
  <si>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</si>
  <si>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</si>
  <si>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</si>
  <si>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</si>
  <si>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</si>
  <si>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</si>
  <si>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</si>
  <si>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</si>
  <si>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</si>
  <si>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</si>
  <si>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</si>
  <si>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</si>
  <si>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</si>
  <si>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</si>
  <si>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</si>
  <si>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</si>
  <si>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</si>
  <si>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</si>
  <si>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</si>
  <si>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</si>
  <si>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</si>
  <si>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</si>
  <si>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</si>
  <si>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</si>
  <si>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</si>
  <si>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</si>
  <si>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</si>
  <si>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</si>
  <si>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</si>
  <si>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</si>
  <si>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</si>
  <si>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</si>
  <si>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</si>
  <si>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</si>
  <si>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</si>
  <si>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</si>
  <si>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</si>
  <si>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</si>
  <si>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</si>
  <si>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</si>
  <si>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</si>
  <si>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</si>
  <si>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</si>
  <si>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</si>
  <si>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</si>
  <si>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</si>
  <si>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</si>
  <si>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</si>
  <si>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</si>
  <si>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</si>
  <si>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</si>
  <si>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</si>
  <si>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</si>
  <si>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</si>
  <si>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</si>
  <si>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</si>
  <si>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</si>
  <si>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</si>
  <si>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</si>
  <si>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</si>
  <si>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</si>
  <si>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</si>
  <si>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</si>
  <si>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</si>
  <si>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</si>
  <si>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</si>
  <si>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</si>
  <si>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</si>
  <si>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</si>
  <si>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</si>
  <si>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</si>
  <si>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</si>
  <si>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</si>
  <si>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</si>
  <si>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</si>
  <si>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</si>
  <si>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</si>
  <si>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</si>
  <si>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</si>
  <si>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</si>
  <si>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</si>
  <si>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</si>
  <si>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</si>
  <si>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</si>
  <si>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</si>
  <si>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</si>
  <si>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</si>
  <si>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</si>
  <si>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</si>
  <si>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</si>
  <si>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</si>
  <si>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</si>
  <si>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</si>
  <si>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</si>
  <si>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</si>
  <si>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</si>
  <si>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</si>
  <si>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</si>
  <si>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</si>
  <si>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</si>
  <si>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</si>
  <si>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</si>
  <si>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</si>
  <si>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</si>
  <si>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</si>
  <si>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</si>
  <si>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</si>
  <si>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</si>
  <si>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</si>
  <si>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</si>
  <si>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</si>
  <si>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</si>
  <si>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</si>
  <si>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</si>
  <si>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</si>
  <si>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</si>
  <si>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</si>
  <si>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</si>
  <si>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</si>
  <si>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</si>
  <si>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</si>
  <si>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</si>
  <si>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</si>
  <si>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</si>
  <si>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</si>
  <si>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</si>
  <si>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</si>
  <si>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</si>
  <si>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</si>
  <si>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</si>
  <si>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</si>
  <si>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</si>
  <si>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</si>
  <si>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</si>
  <si>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</si>
  <si>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</si>
  <si>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</si>
  <si>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</si>
  <si>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</si>
  <si>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</si>
  <si>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</si>
  <si>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</si>
  <si>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</si>
  <si>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</si>
  <si>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</si>
  <si>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</si>
  <si>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</si>
  <si>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</si>
  <si>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</si>
  <si>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</si>
  <si>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</si>
  <si>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</si>
  <si>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</si>
  <si>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</si>
  <si>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</si>
  <si>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</si>
  <si>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</si>
  <si>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</si>
  <si>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</si>
  <si>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</si>
  <si>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</si>
  <si>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</si>
  <si>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</si>
  <si>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</si>
  <si>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</si>
  <si>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</si>
  <si>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</si>
  <si>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</si>
  <si>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</si>
  <si>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</si>
  <si>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</si>
  <si>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</si>
  <si>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</si>
  <si>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</si>
  <si>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</si>
  <si>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</si>
  <si>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</si>
  <si>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</si>
  <si>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</si>
  <si>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</si>
  <si>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</si>
  <si>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</si>
  <si>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</si>
  <si>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</si>
  <si>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</si>
  <si>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</si>
  <si>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</si>
  <si>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</si>
  <si>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</si>
  <si>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</si>
  <si>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</si>
  <si>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</si>
  <si>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</si>
  <si>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</si>
  <si>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</si>
  <si>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</si>
  <si>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</si>
  <si>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</si>
  <si>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</si>
  <si>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</si>
  <si>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</si>
  <si>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</si>
  <si>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</si>
  <si>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</si>
  <si>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</si>
  <si>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</si>
  <si>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</si>
  <si>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</si>
  <si>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</si>
  <si>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</si>
  <si>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</si>
  <si>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</si>
  <si>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</si>
  <si>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</si>
  <si>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</si>
  <si>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</si>
  <si>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</si>
  <si>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</si>
  <si>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</si>
  <si>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</si>
  <si>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</si>
  <si>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</si>
  <si>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</si>
  <si>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</si>
  <si>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</si>
  <si>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</si>
  <si>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</si>
  <si>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</si>
  <si>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</si>
  <si>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</si>
  <si>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</si>
  <si>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</si>
  <si>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</si>
  <si>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</si>
  <si>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</si>
  <si>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</si>
  <si>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</si>
  <si>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</si>
  <si>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</si>
  <si>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</si>
  <si>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</si>
  <si>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</si>
  <si>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</si>
  <si>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</si>
  <si>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</si>
  <si>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</si>
  <si>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</si>
  <si>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</si>
  <si>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</si>
  <si>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</si>
  <si>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</si>
  <si>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</si>
  <si>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</si>
  <si>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</si>
  <si>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</si>
  <si>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</si>
  <si>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</si>
  <si>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</si>
  <si>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</si>
  <si>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</si>
  <si>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</si>
  <si>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</si>
  <si>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</si>
  <si>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</si>
  <si>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</si>
  <si>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</si>
  <si>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</si>
  <si>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</si>
  <si>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</si>
  <si>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</si>
  <si>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</si>
  <si>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</si>
  <si>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</si>
  <si>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</si>
  <si>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</si>
  <si>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</si>
  <si>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</si>
  <si>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</si>
  <si>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</si>
  <si>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</si>
  <si>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</si>
  <si>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</si>
  <si>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</si>
  <si>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</si>
  <si>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</si>
  <si>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</si>
  <si>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</si>
  <si>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</si>
  <si>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</si>
  <si>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</si>
  <si>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</si>
  <si>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</si>
  <si>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</si>
  <si>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</si>
  <si>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</si>
  <si>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</si>
  <si>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</si>
  <si>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</si>
  <si>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</si>
  <si>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</si>
  <si>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</si>
  <si>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</si>
  <si>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</si>
  <si>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</si>
  <si>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</si>
  <si>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</si>
  <si>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</si>
  <si>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</si>
  <si>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</si>
  <si>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</si>
  <si>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</si>
  <si>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</si>
  <si>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</si>
  <si>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</si>
  <si>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</si>
  <si>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</si>
  <si>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</si>
  <si>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</si>
  <si>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</si>
  <si>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</si>
  <si>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</si>
  <si>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</si>
  <si>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</si>
  <si>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</si>
  <si>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</si>
  <si>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</si>
  <si>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</si>
  <si>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</si>
  <si>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</si>
  <si>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</si>
  <si>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</si>
  <si>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</si>
  <si>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</si>
  <si>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</si>
  <si>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</si>
  <si>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</si>
  <si>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</si>
  <si>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</si>
  <si>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</si>
  <si>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</si>
  <si>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</si>
  <si>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</si>
  <si>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</si>
  <si>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</si>
  <si>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</si>
  <si>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</si>
  <si>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</si>
  <si>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</si>
  <si>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</si>
  <si>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</si>
  <si>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</si>
  <si>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</si>
  <si>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</si>
  <si>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</si>
  <si>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</si>
  <si>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</si>
  <si>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</si>
  <si>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</si>
  <si>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</si>
  <si>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</si>
  <si>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</si>
  <si>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</si>
  <si>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</si>
  <si>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</si>
  <si>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</si>
  <si>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</si>
  <si>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</si>
  <si>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</si>
  <si>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</si>
  <si>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</si>
  <si>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</si>
  <si>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</si>
  <si>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</si>
  <si>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</si>
  <si>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</si>
  <si>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</si>
  <si>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</si>
  <si>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</si>
  <si>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</si>
  <si>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</si>
  <si>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</si>
  <si>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</si>
  <si>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</si>
  <si>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</si>
  <si>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</si>
  <si>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</si>
  <si>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</si>
  <si>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</si>
  <si>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</si>
  <si>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</si>
  <si>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</si>
  <si>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</si>
  <si>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</si>
  <si>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</si>
  <si>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</si>
  <si>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</si>
  <si>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</si>
  <si>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</si>
  <si>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</si>
  <si>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</si>
  <si>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</si>
  <si>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</si>
  <si>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</si>
  <si>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</si>
  <si>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</si>
  <si>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</si>
  <si>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</si>
  <si>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</si>
  <si>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</si>
  <si>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</si>
  <si>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</si>
  <si>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</si>
  <si>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</si>
  <si>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</si>
  <si>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</si>
  <si>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</si>
  <si>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</si>
  <si>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</si>
  <si>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</si>
  <si>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</si>
  <si>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</si>
  <si>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</si>
  <si>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</si>
  <si>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</si>
  <si>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</si>
  <si>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</si>
  <si>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</si>
  <si>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</si>
  <si>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</si>
  <si>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</si>
  <si>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</si>
  <si>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</si>
  <si>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</si>
  <si>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</si>
  <si>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</si>
  <si>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</si>
  <si>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</si>
  <si>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</si>
  <si>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</si>
  <si>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</si>
  <si>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</si>
  <si>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</si>
  <si>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</si>
  <si>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</si>
  <si>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</si>
  <si>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</si>
  <si>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</si>
  <si>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</si>
  <si>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</si>
  <si>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</si>
  <si>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</si>
  <si>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</si>
  <si>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</si>
  <si>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</si>
  <si>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</si>
  <si>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</si>
  <si>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</si>
  <si>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</si>
  <si>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</si>
  <si>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</si>
  <si>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</si>
  <si>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</si>
  <si>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</si>
  <si>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</si>
  <si>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</si>
  <si>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</si>
  <si>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</si>
  <si>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</si>
  <si>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</si>
  <si>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</si>
  <si>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</si>
  <si>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</si>
  <si>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</si>
  <si>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</si>
  <si>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</si>
  <si>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</si>
  <si>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</si>
  <si>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</si>
  <si>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</si>
  <si>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</si>
  <si>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</si>
  <si>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</si>
  <si>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</si>
  <si>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</si>
  <si>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</si>
  <si>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</si>
  <si>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</si>
  <si>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</si>
  <si>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</si>
  <si>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</si>
  <si>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</si>
  <si>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</si>
  <si>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</si>
  <si>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</si>
  <si>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</si>
  <si>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</si>
  <si>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</si>
  <si>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</si>
  <si>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</si>
  <si>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</si>
  <si>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</si>
  <si>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</si>
  <si>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</si>
  <si>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</si>
  <si>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</si>
  <si>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</si>
  <si>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</si>
  <si>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</si>
  <si>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</si>
  <si>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</si>
  <si>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</si>
  <si>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</si>
  <si>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</si>
  <si>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</si>
  <si>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</si>
  <si>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</si>
  <si>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</si>
  <si>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</si>
  <si>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</si>
  <si>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</si>
  <si>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</si>
  <si>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</si>
  <si>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</si>
  <si>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</si>
  <si>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</si>
  <si>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</si>
  <si>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</si>
  <si>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</si>
  <si>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</si>
  <si>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</si>
  <si>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</si>
  <si>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</si>
  <si>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</si>
  <si>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</si>
  <si>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</si>
  <si>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</si>
  <si>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</si>
  <si>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</si>
  <si>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</si>
  <si>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</si>
  <si>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</si>
  <si>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</si>
  <si>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</si>
  <si>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</si>
  <si>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</si>
  <si>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</si>
  <si>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</si>
  <si>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</si>
  <si>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</si>
  <si>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</si>
  <si>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</si>
  <si>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</si>
  <si>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</si>
  <si>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</si>
  <si>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</si>
  <si>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</si>
  <si>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</si>
  <si>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</si>
  <si>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</si>
  <si>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</si>
  <si>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</si>
  <si>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</si>
  <si>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</si>
  <si>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</si>
  <si>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</si>
  <si>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</si>
  <si>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</si>
  <si>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</si>
  <si>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</si>
  <si>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</si>
  <si>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</si>
  <si>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</si>
  <si>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</si>
  <si>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</si>
  <si>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</si>
  <si>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</si>
  <si>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</si>
  <si>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</si>
  <si>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</si>
  <si>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</si>
  <si>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</si>
  <si>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</si>
  <si>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</si>
  <si>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</si>
  <si>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</si>
  <si>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</si>
  <si>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</si>
  <si>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</si>
  <si>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</si>
  <si>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</si>
  <si>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</si>
  <si>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</si>
  <si>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</si>
  <si>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</si>
  <si>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</si>
  <si>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</si>
  <si>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</si>
  <si>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</si>
  <si>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</si>
  <si>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</si>
  <si>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</si>
  <si>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</si>
  <si>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</si>
  <si>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</si>
  <si>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</si>
  <si>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</si>
  <si>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</si>
  <si>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</si>
  <si>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</si>
  <si>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</si>
  <si>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</si>
  <si>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</si>
  <si>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</si>
  <si>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</si>
  <si>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</si>
  <si>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</si>
  <si>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</si>
  <si>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</si>
  <si>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</si>
  <si>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</si>
  <si>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</si>
  <si>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</si>
  <si>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</si>
  <si>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</si>
  <si>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</si>
  <si>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</si>
  <si>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</si>
  <si>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</si>
  <si>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</si>
  <si>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</si>
  <si>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</si>
  <si>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</si>
  <si>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</si>
  <si>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</si>
  <si>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</si>
  <si>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</si>
  <si>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</si>
  <si>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</si>
  <si>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</si>
  <si>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</si>
  <si>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</si>
  <si>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</si>
  <si>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</si>
  <si>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</si>
  <si>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</si>
  <si>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</si>
  <si>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</si>
  <si>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</si>
  <si>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</si>
  <si>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</si>
  <si>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</si>
  <si>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</si>
  <si>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</si>
  <si>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</si>
  <si>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</si>
  <si>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</si>
  <si>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</si>
  <si>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</si>
  <si>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</si>
  <si>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</si>
  <si>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</si>
  <si>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</si>
  <si>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</si>
  <si>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</si>
  <si>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</si>
  <si>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</si>
  <si>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</si>
  <si>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</si>
  <si>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</si>
  <si>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</si>
  <si>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</si>
  <si>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</si>
  <si>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</si>
  <si>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</si>
  <si>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</si>
  <si>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</si>
  <si>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</si>
  <si>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</si>
  <si>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</si>
  <si>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</si>
  <si>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</si>
  <si>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</si>
  <si>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</si>
  <si>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</si>
  <si>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</si>
  <si>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</si>
  <si>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</si>
  <si>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</si>
  <si>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</si>
  <si>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</si>
  <si>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</si>
  <si>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</si>
  <si>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</si>
  <si>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</si>
  <si>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</si>
  <si>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</si>
  <si>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</si>
  <si>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</si>
  <si>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</si>
  <si>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</si>
  <si>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</si>
  <si>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</si>
  <si>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</si>
  <si>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</si>
  <si>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</si>
  <si>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</si>
  <si>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</si>
  <si>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</si>
  <si>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</si>
  <si>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</si>
  <si>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</si>
  <si>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</si>
  <si>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</si>
  <si>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</si>
  <si>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</si>
  <si>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</si>
  <si>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</si>
  <si>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</si>
  <si>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</si>
  <si>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</si>
  <si>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</si>
  <si>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</si>
  <si>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</si>
  <si>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</si>
  <si>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</si>
  <si>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</si>
  <si>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</si>
  <si>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</si>
  <si>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</si>
  <si>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</si>
  <si>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</si>
  <si>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</si>
  <si>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</si>
  <si>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</si>
  <si>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</si>
  <si>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</si>
  <si>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</si>
  <si>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</si>
  <si>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</si>
  <si>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</si>
  <si>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</si>
  <si>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</si>
  <si>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</si>
  <si>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</si>
  <si>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</si>
  <si>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</si>
  <si>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</si>
  <si>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</si>
  <si>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</si>
  <si>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</si>
  <si>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</si>
  <si>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</si>
  <si>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</si>
  <si>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</si>
  <si>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</si>
  <si>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</si>
  <si>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</si>
  <si>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</si>
  <si>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</si>
  <si>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</si>
  <si>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</si>
  <si>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</si>
  <si>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</si>
  <si>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</si>
  <si>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</si>
  <si>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</si>
  <si>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</si>
  <si>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</si>
  <si>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</si>
  <si>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</si>
  <si>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</si>
  <si>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</si>
  <si>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</si>
  <si>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</si>
  <si>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</si>
  <si>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</si>
  <si>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</si>
  <si>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</si>
  <si>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</si>
  <si>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</si>
  <si>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</si>
  <si>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</si>
  <si>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</si>
  <si>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</si>
  <si>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</si>
  <si>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</si>
  <si>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</si>
  <si>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</si>
  <si>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</si>
  <si>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</si>
  <si>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</si>
  <si>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</si>
  <si>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</si>
  <si>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</si>
  <si>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</si>
  <si>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</si>
  <si>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</si>
  <si>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</si>
  <si>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</si>
  <si>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</si>
  <si>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</si>
  <si>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</si>
  <si>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</si>
  <si>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</si>
  <si>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</si>
  <si>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</si>
  <si>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</si>
  <si>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</si>
  <si>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</si>
  <si>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</si>
  <si>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</si>
  <si>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</si>
  <si>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</si>
  <si>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</si>
  <si>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</si>
  <si>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</si>
  <si>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</si>
  <si>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</si>
  <si>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</si>
  <si>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</si>
  <si>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</si>
  <si>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</si>
  <si>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</si>
  <si>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</si>
  <si>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</si>
  <si>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</si>
  <si>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</si>
  <si>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</si>
  <si>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</si>
  <si>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</si>
  <si>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</si>
  <si>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</si>
  <si>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</si>
  <si>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</si>
  <si>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</si>
  <si>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</si>
  <si>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</si>
  <si>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</si>
  <si>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</si>
  <si>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</si>
  <si>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</si>
  <si>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</si>
  <si>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</si>
  <si>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</si>
  <si>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</si>
  <si>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</si>
  <si>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</si>
  <si>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</si>
  <si>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</si>
  <si>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</si>
  <si>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</si>
  <si>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</si>
  <si>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</si>
  <si>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</si>
  <si>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</si>
  <si>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</si>
  <si>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</si>
  <si>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</si>
  <si>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</si>
  <si>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</si>
  <si>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</si>
  <si>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</si>
  <si>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</si>
  <si>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</si>
  <si>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</si>
  <si>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</si>
  <si>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</si>
  <si>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</si>
  <si>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</si>
  <si>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</si>
  <si>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</si>
  <si>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</si>
  <si>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</si>
  <si>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</si>
  <si>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</si>
  <si>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</si>
  <si>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</si>
  <si>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</si>
  <si>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</si>
  <si>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</si>
  <si>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</si>
  <si>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</si>
  <si>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</si>
  <si>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</si>
  <si>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</si>
  <si>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</si>
  <si>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</si>
  <si>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</si>
  <si>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</si>
  <si>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</si>
  <si>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</si>
  <si>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</si>
  <si>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</si>
  <si>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</si>
  <si>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</si>
  <si>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</si>
  <si>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</si>
  <si>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</si>
  <si>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</si>
  <si>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</si>
  <si>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</si>
  <si>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</si>
  <si>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</si>
  <si>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</si>
  <si>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</si>
  <si>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</si>
  <si>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</si>
  <si>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</si>
  <si>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</si>
  <si>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</si>
  <si>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</si>
  <si>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</si>
  <si>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</si>
  <si>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</si>
  <si>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</si>
  <si>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</si>
  <si>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</si>
  <si>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</si>
  <si>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</si>
  <si>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</si>
  <si>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</si>
  <si>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</si>
  <si>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</si>
  <si>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</si>
  <si>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</si>
  <si>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</si>
  <si>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</si>
  <si>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</si>
  <si>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</si>
  <si>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</si>
  <si>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</si>
  <si>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</si>
  <si>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</si>
  <si>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</si>
  <si>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</si>
  <si>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</si>
  <si>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</si>
  <si>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</si>
  <si>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</si>
  <si>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</si>
  <si>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</si>
  <si>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</si>
  <si>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</si>
  <si>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</si>
  <si>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</si>
  <si>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</si>
  <si>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</si>
  <si>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</si>
  <si>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</si>
  <si>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</si>
  <si>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</si>
  <si>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</si>
  <si>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</si>
  <si>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</si>
  <si>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</si>
  <si>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</si>
  <si>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</si>
  <si>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</si>
  <si>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</si>
  <si>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</si>
  <si>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</si>
  <si>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</si>
  <si>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</si>
  <si>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</si>
  <si>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</si>
  <si>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</si>
  <si>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</si>
  <si>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</si>
  <si>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</si>
  <si>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</si>
  <si>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</si>
  <si>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</si>
  <si>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</si>
  <si>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</si>
  <si>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</si>
  <si>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</si>
  <si>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</si>
  <si>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</si>
  <si>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</si>
  <si>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</si>
  <si>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</si>
  <si>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</si>
  <si>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</si>
  <si>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</si>
  <si>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</si>
  <si>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</si>
  <si>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</si>
  <si>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</si>
  <si>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</si>
  <si>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</si>
  <si>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</si>
  <si>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</si>
  <si>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</si>
  <si>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</si>
  <si>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</si>
  <si>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</si>
  <si>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</si>
  <si>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</si>
  <si>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</si>
  <si>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</si>
  <si>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</si>
  <si>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</si>
  <si>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</si>
  <si>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</si>
  <si>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</si>
  <si>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</si>
  <si>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</si>
  <si>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</si>
  <si>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</si>
  <si>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</si>
  <si>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</si>
  <si>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</si>
  <si>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</si>
  <si>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</si>
  <si>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</si>
  <si>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</si>
  <si>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</si>
  <si>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</si>
  <si>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</si>
  <si>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</si>
  <si>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</si>
  <si>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</si>
  <si>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</si>
  <si>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</si>
  <si>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</si>
  <si>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</si>
  <si>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</si>
  <si>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</si>
  <si>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</si>
  <si>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</si>
  <si>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</si>
  <si>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</si>
  <si>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</si>
  <si>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</si>
  <si>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</si>
  <si>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</si>
  <si>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</si>
  <si>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</si>
  <si>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</si>
  <si>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</si>
  <si>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</si>
  <si>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</si>
  <si>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</si>
  <si>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</si>
  <si>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</si>
  <si>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</si>
  <si>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</si>
  <si>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</si>
  <si>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</si>
  <si>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</si>
  <si>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</si>
  <si>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</si>
  <si>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</si>
  <si>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</si>
  <si>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</si>
  <si>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</si>
  <si>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</si>
  <si>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</si>
  <si>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</si>
  <si>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</si>
  <si>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</si>
  <si>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</si>
  <si>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</si>
  <si>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</si>
  <si>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</si>
  <si>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</si>
  <si>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</si>
  <si>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</si>
  <si>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</si>
  <si>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</si>
  <si>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</si>
  <si>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</si>
  <si>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</si>
  <si>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</si>
  <si>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</si>
  <si>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</si>
  <si>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</si>
  <si>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</si>
  <si>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</si>
  <si>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</si>
  <si>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</si>
  <si>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</si>
  <si>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</si>
  <si>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</si>
  <si>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</si>
  <si>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</si>
  <si>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</si>
  <si>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</si>
  <si>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</si>
  <si>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</si>
  <si>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</si>
  <si>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</si>
  <si>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</si>
  <si>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</si>
  <si>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</si>
  <si>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</si>
  <si>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</si>
  <si>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</si>
  <si>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</si>
  <si>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</si>
  <si>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</si>
  <si>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</si>
  <si>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</si>
  <si>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</si>
  <si>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</si>
  <si>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</si>
  <si>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</si>
  <si>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</si>
  <si>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</si>
  <si>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</si>
  <si>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</si>
  <si>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</si>
  <si>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</si>
  <si>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</si>
  <si>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</si>
  <si>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</si>
  <si>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</si>
  <si>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</si>
  <si>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</si>
  <si>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</si>
  <si>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</si>
  <si>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</si>
  <si>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</si>
  <si>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</si>
  <si>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</si>
  <si>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</si>
  <si>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</si>
  <si>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</si>
  <si>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</si>
  <si>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</si>
  <si>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</si>
  <si>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</si>
  <si>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</si>
  <si>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</si>
  <si>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</si>
  <si>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</si>
  <si>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</si>
  <si>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</si>
  <si>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</si>
  <si>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</si>
  <si>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</si>
  <si>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</si>
  <si>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</si>
  <si>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</si>
  <si>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</si>
  <si>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</si>
  <si>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</si>
  <si>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</si>
  <si>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</si>
  <si>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</si>
  <si>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</si>
  <si>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</si>
  <si>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</si>
  <si>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</si>
  <si>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</si>
  <si>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</si>
  <si>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</si>
  <si>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</si>
  <si>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</si>
  <si>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</si>
  <si>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</si>
  <si>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</si>
  <si>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</si>
  <si>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</si>
  <si>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</si>
  <si>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</si>
  <si>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</si>
  <si>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</si>
  <si>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</si>
  <si>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</si>
  <si>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</si>
  <si>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</si>
  <si>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</si>
  <si>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</si>
  <si>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</si>
  <si>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</si>
  <si>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</si>
  <si>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</si>
  <si>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</si>
  <si>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</si>
  <si>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</si>
  <si>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</si>
  <si>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</si>
  <si>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</si>
  <si>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</si>
  <si>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</si>
  <si>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</si>
  <si>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</si>
  <si>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</si>
  <si>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</si>
  <si>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</si>
  <si>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</si>
  <si>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</si>
  <si>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</si>
  <si>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</si>
  <si>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</si>
  <si>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</si>
  <si>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</si>
  <si>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</si>
  <si>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</si>
  <si>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</si>
  <si>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</si>
  <si>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</si>
  <si>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</si>
  <si>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</si>
  <si>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</si>
  <si>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</si>
  <si>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</si>
  <si>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</si>
  <si>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</si>
  <si>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</si>
  <si>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</si>
  <si>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</si>
  <si>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</si>
  <si>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</si>
  <si>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</si>
  <si>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</si>
  <si>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</si>
  <si>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</si>
  <si>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</si>
  <si>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</si>
  <si>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</si>
  <si>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</si>
  <si>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</si>
  <si>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</si>
  <si>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</si>
  <si>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</si>
  <si>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</si>
  <si>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</si>
  <si>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</si>
  <si>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</si>
  <si>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</si>
  <si>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</si>
  <si>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</si>
  <si>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</si>
  <si>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</si>
  <si>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</si>
  <si>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</si>
  <si>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</si>
  <si>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</si>
  <si>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</si>
  <si>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</si>
  <si>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</si>
  <si>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</si>
  <si>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</si>
  <si>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</si>
  <si>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</si>
  <si>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</si>
  <si>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</si>
  <si>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</si>
  <si>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</si>
  <si>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</si>
  <si>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</si>
  <si>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</si>
  <si>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</si>
  <si>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</si>
  <si>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</si>
  <si>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</si>
  <si>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</si>
  <si>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</si>
  <si>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</si>
  <si>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</si>
  <si>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</si>
  <si>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</si>
  <si>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</si>
  <si>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</si>
  <si>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</si>
  <si>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</si>
  <si>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</si>
  <si>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</si>
  <si>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</si>
  <si>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</si>
  <si>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</si>
  <si>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</si>
  <si>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</si>
  <si>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</si>
  <si>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</si>
  <si>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</si>
  <si>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</si>
  <si>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</si>
  <si>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</si>
  <si>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</si>
  <si>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</si>
  <si>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</si>
  <si>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</si>
  <si>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</si>
  <si>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</si>
  <si>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</si>
  <si>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</si>
  <si>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</si>
  <si>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</si>
  <si>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</si>
  <si>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</si>
  <si>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</si>
  <si>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</si>
  <si>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</si>
  <si>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</si>
  <si>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</si>
  <si>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</si>
  <si>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</si>
  <si>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</si>
  <si>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</si>
  <si>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</si>
  <si>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</si>
  <si>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</si>
  <si>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</si>
  <si>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</si>
  <si>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</si>
  <si>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</si>
  <si>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</si>
  <si>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</si>
  <si>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</si>
  <si>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</si>
  <si>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</si>
  <si>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</si>
  <si>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</si>
  <si>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</si>
  <si>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</si>
  <si>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</si>
  <si>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</si>
  <si>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</si>
  <si>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</si>
  <si>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</si>
  <si>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</si>
  <si>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</si>
  <si>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</si>
  <si>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</si>
  <si>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</si>
  <si>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</si>
  <si>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</si>
  <si>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</si>
  <si>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</si>
  <si>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</si>
  <si>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</si>
  <si>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</si>
  <si>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</si>
  <si>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</si>
  <si>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</si>
  <si>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</si>
  <si>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</si>
  <si>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</si>
  <si>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</si>
  <si>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</si>
  <si>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</si>
  <si>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</si>
  <si>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</si>
  <si>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</si>
  <si>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</si>
  <si>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</si>
  <si>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</si>
  <si>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</si>
  <si>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</si>
  <si>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</si>
  <si>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</si>
  <si>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</si>
  <si>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</si>
  <si>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</si>
  <si>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</si>
  <si>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</si>
  <si>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</si>
  <si>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</si>
  <si>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</si>
  <si>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</si>
  <si>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</si>
  <si>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</si>
  <si>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</si>
  <si>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</si>
  <si>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</si>
  <si>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</si>
  <si>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</si>
  <si>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</si>
  <si>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</si>
  <si>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</si>
  <si>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</si>
  <si>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</si>
  <si>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</si>
  <si>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</si>
  <si>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</si>
  <si>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</si>
  <si>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</si>
  <si>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</si>
  <si>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</si>
  <si>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</si>
  <si>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</si>
  <si>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</si>
  <si>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</si>
  <si>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</si>
  <si>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</si>
  <si>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</si>
  <si>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</si>
  <si>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</si>
  <si>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</si>
  <si>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</si>
  <si>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</si>
  <si>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</si>
  <si>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</si>
  <si>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</si>
  <si>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</si>
  <si>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</si>
  <si>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</si>
  <si>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</si>
  <si>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</si>
  <si>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</si>
  <si>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</si>
  <si>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</si>
  <si>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</si>
  <si>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</si>
  <si>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</si>
  <si>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</si>
  <si>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</si>
  <si>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</si>
  <si>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</si>
  <si>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</si>
  <si>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</si>
  <si>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</si>
  <si>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</si>
  <si>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</si>
  <si>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</si>
  <si>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</si>
  <si>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</si>
  <si>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</si>
  <si>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</si>
  <si>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</si>
  <si>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</si>
  <si>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</si>
  <si>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</si>
  <si>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</si>
  <si>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</si>
  <si>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</si>
  <si>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</si>
  <si>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</si>
  <si>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</si>
  <si>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</si>
  <si>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</si>
  <si>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</si>
  <si>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</si>
  <si>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</si>
  <si>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</si>
  <si>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</si>
  <si>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</si>
  <si>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</si>
  <si>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</si>
  <si>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</si>
  <si>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</si>
  <si>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</si>
  <si>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</si>
  <si>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</si>
  <si>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</si>
  <si>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</si>
  <si>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</si>
  <si>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</si>
  <si>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</si>
  <si>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</si>
  <si>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</si>
  <si>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</si>
  <si>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</si>
  <si>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</si>
  <si>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</si>
  <si>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</si>
  <si>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</si>
  <si>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</si>
  <si>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</si>
  <si>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</si>
  <si>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</si>
  <si>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</si>
  <si>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</si>
  <si>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</si>
  <si>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</si>
  <si>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</si>
  <si>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</si>
  <si>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</si>
  <si>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</si>
  <si>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</si>
  <si>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</si>
  <si>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</si>
  <si>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</si>
  <si>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</si>
  <si>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</si>
  <si>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</si>
  <si>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</si>
  <si>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</si>
  <si>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</si>
  <si>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</si>
  <si>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</si>
  <si>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</si>
  <si>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</si>
  <si>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</si>
  <si>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</si>
  <si>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</si>
  <si>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</si>
  <si>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</si>
  <si>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</si>
  <si>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</si>
  <si>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</si>
  <si>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</si>
  <si>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</si>
  <si>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</si>
  <si>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</si>
  <si>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</si>
  <si>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</si>
  <si>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</si>
  <si>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</si>
  <si>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</si>
  <si>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</si>
  <si>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</si>
  <si>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</si>
  <si>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</si>
  <si>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</si>
  <si>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</si>
  <si>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</si>
  <si>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</si>
  <si>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</si>
  <si>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</si>
  <si>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</si>
  <si>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</si>
  <si>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</si>
  <si>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</si>
  <si>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</si>
  <si>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</si>
  <si>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</si>
  <si>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</si>
  <si>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</si>
  <si>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</si>
  <si>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</si>
  <si>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</si>
  <si>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</si>
  <si>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</si>
  <si>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</si>
  <si>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</si>
  <si>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</si>
  <si>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</si>
  <si>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</si>
  <si>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</si>
  <si>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</si>
  <si>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</si>
  <si>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</si>
  <si>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</si>
  <si>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</si>
  <si>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</si>
  <si>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</si>
  <si>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</si>
  <si>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</si>
  <si>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</si>
  <si>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</si>
  <si>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</si>
  <si>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</si>
  <si>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</si>
  <si>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</si>
  <si>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</si>
  <si>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</si>
  <si>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</si>
  <si>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</si>
  <si>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</si>
  <si>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</si>
  <si>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</si>
  <si>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</si>
  <si>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</si>
  <si>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</si>
  <si>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</si>
  <si>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</si>
  <si>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</si>
  <si>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</si>
  <si>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</si>
  <si>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</si>
  <si>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</si>
  <si>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</si>
  <si>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</si>
  <si>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</si>
  <si>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</si>
  <si>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</si>
  <si>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</si>
  <si>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</si>
  <si>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</si>
  <si>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</si>
  <si>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</si>
  <si>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</si>
  <si>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</si>
  <si>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</si>
  <si>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</si>
  <si>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</si>
  <si>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</si>
  <si>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</si>
  <si>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</si>
  <si>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</si>
  <si>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</si>
  <si>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</si>
  <si>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</si>
  <si>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</si>
  <si>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</si>
  <si>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</si>
  <si>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</si>
  <si>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</si>
  <si>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</si>
  <si>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</si>
  <si>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</si>
  <si>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</si>
  <si>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</si>
  <si>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</si>
  <si>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</si>
  <si>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</si>
  <si>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</si>
  <si>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</si>
  <si>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</si>
  <si>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</si>
  <si>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</si>
  <si>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</si>
  <si>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</si>
  <si>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</si>
  <si>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</si>
  <si>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</si>
  <si>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</si>
  <si>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</si>
  <si>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</si>
  <si>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</si>
  <si>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</si>
  <si>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</si>
  <si>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</si>
  <si>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</si>
  <si>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</si>
  <si>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</si>
  <si>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</si>
  <si>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</si>
  <si>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</si>
  <si>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</si>
  <si>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</si>
  <si>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</si>
  <si>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</si>
  <si>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</si>
  <si>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</si>
  <si>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</si>
  <si>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</si>
  <si>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</si>
  <si>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</si>
  <si>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</si>
  <si>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</si>
  <si>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</si>
  <si>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</si>
  <si>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</si>
  <si>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</si>
  <si>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</si>
  <si>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</si>
  <si>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</si>
  <si>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</si>
  <si>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</si>
  <si>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</si>
  <si>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</si>
  <si>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</si>
  <si>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</si>
  <si>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</si>
  <si>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</si>
  <si>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</si>
  <si>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</si>
  <si>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</si>
  <si>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</si>
  <si>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</si>
  <si>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</si>
  <si>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</si>
  <si>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</si>
  <si>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</si>
  <si>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</si>
  <si>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</si>
  <si>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</si>
  <si>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</si>
  <si>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</si>
  <si>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</si>
  <si>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</si>
  <si>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</si>
  <si>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</si>
  <si>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</si>
  <si>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</si>
  <si>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</si>
  <si>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</si>
  <si>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</si>
  <si>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</si>
  <si>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</si>
  <si>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</si>
  <si>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</si>
  <si>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</si>
  <si>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</si>
  <si>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</si>
  <si>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</si>
  <si>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</si>
  <si>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</si>
  <si>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</si>
  <si>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</si>
  <si>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</si>
  <si>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</si>
  <si>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</si>
  <si>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</si>
  <si>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</si>
  <si>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</si>
  <si>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</si>
  <si>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</si>
  <si>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</si>
  <si>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</si>
  <si>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</si>
  <si>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</si>
  <si>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</si>
  <si>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</si>
  <si>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</si>
  <si>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</si>
  <si>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</si>
  <si>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</si>
  <si>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</si>
  <si>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</si>
  <si>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</si>
  <si>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</si>
  <si>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</si>
  <si>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</si>
  <si>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</si>
  <si>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</si>
  <si>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</si>
  <si>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</si>
  <si>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</si>
  <si>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</si>
  <si>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</si>
  <si>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</si>
  <si>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</si>
  <si>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</si>
  <si>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</si>
  <si>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</si>
  <si>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</si>
  <si>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</si>
  <si>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</si>
  <si>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</si>
  <si>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</si>
  <si>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</si>
  <si>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</si>
  <si>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</si>
  <si>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</si>
  <si>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</si>
  <si>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</si>
  <si>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</si>
  <si>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</si>
  <si>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</si>
  <si>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</si>
  <si>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</si>
  <si>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</si>
  <si>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</si>
  <si>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</si>
  <si>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</si>
  <si>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</si>
  <si>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</si>
  <si>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</si>
  <si>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</si>
  <si>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</si>
  <si>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</si>
  <si>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</si>
  <si>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</si>
  <si>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</si>
  <si>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</si>
  <si>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</si>
  <si>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</si>
  <si>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</si>
  <si>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</si>
  <si>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</si>
  <si>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</si>
  <si>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</si>
  <si>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</si>
  <si>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</si>
  <si>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</si>
  <si>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</si>
  <si>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</si>
  <si>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</si>
  <si>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</si>
  <si>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</si>
  <si>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</si>
  <si>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</si>
  <si>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</si>
  <si>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</si>
  <si>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</si>
  <si>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</si>
  <si>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</si>
  <si>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</si>
  <si>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</si>
  <si>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</si>
  <si>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</si>
  <si>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</si>
  <si>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</si>
  <si>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</si>
  <si>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</si>
  <si>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</si>
  <si>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</si>
  <si>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</si>
  <si>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</si>
  <si>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</si>
  <si>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</si>
  <si>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</si>
  <si>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</si>
  <si>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</si>
  <si>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</si>
  <si>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</si>
  <si>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</si>
  <si>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</si>
  <si>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</si>
  <si>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</si>
  <si>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</si>
  <si>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</si>
  <si>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</si>
  <si>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</si>
  <si>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</si>
  <si>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</si>
  <si>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</si>
  <si>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</si>
  <si>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</si>
  <si>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</si>
  <si>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</si>
  <si>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</si>
  <si>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</si>
  <si>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</si>
  <si>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</si>
  <si>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</si>
  <si>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</si>
  <si>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</si>
  <si>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</si>
  <si>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</si>
  <si>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</si>
  <si>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</si>
  <si>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</si>
  <si>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</si>
  <si>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</si>
  <si>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</si>
  <si>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</si>
  <si>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</si>
  <si>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</si>
  <si>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</si>
  <si>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</si>
  <si>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</si>
  <si>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</si>
  <si>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</si>
  <si>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</si>
  <si>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</si>
  <si>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</si>
  <si>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</si>
  <si>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</si>
  <si>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</si>
  <si>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</si>
  <si>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</si>
  <si>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</si>
  <si>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</si>
  <si>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</si>
  <si>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</si>
  <si>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</si>
  <si>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</si>
  <si>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</si>
  <si>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</si>
  <si>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</si>
  <si>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</si>
  <si>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</si>
  <si>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</si>
  <si>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</si>
  <si>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</si>
  <si>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</si>
  <si>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</si>
  <si>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</si>
  <si>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</si>
  <si>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</si>
  <si>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</si>
  <si>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</si>
  <si>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</si>
  <si>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</si>
  <si>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</si>
  <si>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</si>
  <si>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</si>
  <si>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</si>
  <si>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</si>
  <si>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</si>
  <si>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</si>
  <si>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</si>
  <si>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</si>
  <si>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</si>
  <si>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</si>
  <si>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</si>
  <si>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</si>
  <si>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</si>
  <si>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</si>
  <si>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</si>
  <si>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</si>
  <si>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</si>
  <si>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</si>
  <si>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</si>
  <si>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</si>
  <si>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</si>
  <si>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</si>
  <si>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</si>
  <si>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</si>
  <si>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</si>
  <si>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</si>
  <si>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</si>
  <si>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</si>
  <si>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</si>
  <si>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</si>
  <si>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</si>
  <si>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</si>
  <si>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</si>
  <si>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</si>
  <si>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</si>
  <si>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</si>
  <si>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</si>
  <si>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</si>
  <si>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</si>
  <si>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</si>
  <si>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</si>
  <si>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</si>
  <si>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</si>
  <si>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</si>
  <si>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</si>
  <si>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</si>
  <si>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</si>
  <si>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</si>
  <si>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</si>
  <si>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</si>
  <si>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</si>
  <si>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</si>
  <si>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</si>
  <si>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</si>
  <si>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</si>
  <si>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</si>
  <si>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</si>
  <si>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</si>
  <si>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</si>
  <si>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</si>
  <si>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</si>
  <si>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</si>
  <si>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</si>
  <si>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</si>
  <si>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</si>
  <si>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</si>
  <si>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</si>
  <si>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</si>
  <si>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</si>
  <si>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</si>
  <si>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</si>
  <si>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</si>
  <si>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</si>
  <si>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</si>
  <si>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</si>
  <si>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</si>
  <si>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</si>
  <si>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</si>
  <si>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</si>
  <si>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</si>
  <si>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</si>
  <si>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</si>
  <si>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</si>
  <si>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</si>
  <si>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</si>
  <si>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</si>
  <si>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</si>
  <si>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</si>
  <si>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</si>
  <si>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</si>
  <si>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</si>
  <si>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</si>
  <si>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</si>
  <si>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</si>
  <si>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</si>
  <si>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</si>
  <si>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</si>
  <si>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</si>
  <si>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</si>
  <si>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</si>
  <si>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</si>
  <si>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</si>
  <si>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</si>
  <si>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</si>
  <si>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</si>
  <si>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</si>
  <si>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</si>
  <si>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</si>
  <si>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</si>
  <si>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</si>
  <si>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</si>
  <si>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</si>
  <si>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</si>
  <si>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</si>
  <si>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</si>
  <si>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</si>
  <si>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</si>
  <si>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</si>
  <si>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</si>
  <si>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</si>
  <si>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</si>
  <si>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</si>
  <si>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</si>
  <si>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</si>
  <si>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</si>
  <si>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</si>
  <si>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</si>
  <si>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</si>
  <si>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</si>
  <si>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</si>
  <si>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</si>
  <si>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</si>
  <si>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</si>
  <si>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</si>
  <si>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</si>
  <si>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</si>
  <si>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</si>
  <si>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</si>
  <si>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</si>
  <si>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</si>
  <si>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</si>
  <si>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</si>
  <si>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</si>
  <si>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</si>
  <si>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</si>
  <si>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</si>
  <si>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</si>
  <si>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</si>
  <si>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</si>
  <si>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</si>
  <si>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</si>
  <si>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</si>
  <si>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</si>
  <si>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</si>
  <si>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</si>
  <si>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</si>
  <si>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</si>
  <si>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</si>
  <si>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</si>
  <si>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</si>
  <si>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</si>
  <si>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</si>
  <si>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</si>
  <si>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</si>
  <si>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</si>
  <si>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</si>
  <si>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</si>
  <si>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</si>
  <si>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</si>
  <si>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</si>
  <si>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</si>
  <si>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</si>
  <si>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</si>
  <si>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</si>
  <si>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</si>
  <si>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</si>
  <si>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</si>
  <si>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</si>
  <si>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</si>
  <si>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</si>
  <si>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</si>
  <si>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</si>
  <si>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</si>
  <si>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</si>
  <si>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</si>
  <si>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</si>
  <si>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</si>
  <si>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</si>
  <si>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</si>
  <si>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</si>
  <si>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</si>
  <si>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</si>
  <si>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</si>
  <si>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</si>
  <si>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</si>
  <si>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</si>
  <si>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</si>
  <si>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</si>
  <si>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</si>
  <si>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</si>
  <si>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</si>
  <si>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</si>
  <si>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</si>
  <si>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</si>
  <si>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</si>
  <si>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</si>
  <si>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</si>
  <si>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</si>
  <si>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</si>
  <si>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</si>
  <si>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</si>
  <si>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</si>
  <si>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</si>
  <si>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</si>
  <si>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</si>
  <si>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</si>
  <si>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</si>
  <si>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</si>
  <si>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</si>
  <si>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</si>
  <si>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</si>
  <si>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</si>
  <si>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</si>
  <si>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</si>
  <si>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</si>
  <si>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</si>
  <si>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</si>
  <si>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</si>
  <si>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</si>
  <si>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</si>
  <si>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</si>
  <si>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</si>
  <si>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</si>
  <si>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</si>
  <si>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</si>
  <si>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</si>
  <si>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</si>
  <si>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</si>
  <si>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</si>
  <si>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</si>
  <si>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</si>
  <si>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</si>
  <si>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</si>
  <si>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</si>
  <si>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</si>
  <si>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</si>
  <si>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</si>
  <si>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</si>
  <si>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</si>
  <si>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</si>
  <si>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</si>
  <si>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</si>
  <si>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</si>
  <si>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</si>
  <si>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</si>
  <si>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</si>
  <si>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</si>
  <si>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</si>
  <si>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</si>
  <si>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</si>
  <si>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</si>
  <si>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</si>
  <si>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</si>
  <si>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</si>
  <si>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</si>
  <si>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</si>
  <si>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</si>
  <si>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</si>
  <si>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</si>
  <si>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</si>
  <si>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</si>
  <si>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</si>
  <si>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</si>
  <si>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</si>
  <si>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</si>
  <si>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</si>
  <si>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</si>
  <si>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</si>
  <si>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</si>
  <si>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</si>
  <si>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</si>
  <si>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</si>
  <si>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</si>
  <si>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</si>
  <si>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</si>
  <si>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</si>
  <si>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</si>
  <si>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</si>
  <si>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</si>
  <si>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</si>
  <si>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</si>
  <si>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</si>
  <si>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</si>
  <si>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</si>
  <si>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</si>
  <si>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</si>
  <si>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</si>
  <si>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</si>
  <si>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</si>
  <si>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</si>
  <si>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</si>
  <si>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</si>
  <si>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</si>
  <si>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</si>
  <si>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</si>
  <si>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</si>
  <si>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</si>
  <si>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</si>
  <si>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</si>
  <si>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</si>
  <si>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</si>
  <si>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</si>
  <si>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</si>
  <si>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</si>
  <si>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</si>
  <si>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</si>
  <si>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</si>
  <si>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</si>
  <si>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</si>
  <si>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</si>
  <si>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</si>
  <si>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</si>
  <si>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</si>
  <si>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</si>
  <si>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</si>
  <si>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</si>
  <si>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</si>
  <si>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</si>
  <si>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</si>
  <si>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</si>
  <si>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</si>
  <si>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</si>
  <si>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</si>
  <si>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</si>
  <si>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</si>
  <si>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</si>
  <si>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</si>
  <si>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</si>
  <si>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</si>
  <si>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</si>
  <si>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</si>
  <si>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</si>
  <si>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</si>
  <si>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</si>
  <si>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</si>
  <si>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</si>
  <si>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</si>
  <si>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</si>
  <si>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</si>
  <si>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</si>
  <si>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</si>
  <si>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</si>
  <si>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</si>
  <si>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</si>
  <si>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</si>
  <si>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</si>
  <si>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</si>
  <si>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</si>
  <si>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</si>
  <si>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</si>
  <si>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</si>
  <si>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</si>
  <si>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</si>
  <si>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</si>
  <si>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</si>
  <si>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</si>
  <si>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</si>
  <si>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</si>
  <si>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</si>
  <si>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</si>
  <si>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</si>
  <si>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</si>
  <si>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</si>
  <si>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</si>
  <si>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</si>
  <si>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</si>
  <si>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</si>
  <si>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</si>
  <si>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</si>
  <si>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</si>
  <si>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</si>
  <si>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</si>
  <si>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</si>
  <si>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</si>
  <si>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</si>
  <si>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</si>
  <si>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</si>
  <si>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</si>
  <si>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</si>
  <si>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</si>
  <si>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</si>
  <si>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</si>
  <si>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</si>
  <si>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</si>
  <si>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</si>
  <si>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</si>
  <si>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</si>
  <si>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</si>
  <si>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</si>
  <si>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</si>
  <si>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</si>
  <si>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</si>
  <si>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</si>
  <si>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</si>
  <si>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</si>
  <si>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</si>
  <si>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</si>
  <si>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</si>
  <si>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</si>
  <si>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</si>
  <si>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</si>
  <si>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</si>
  <si>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</si>
  <si>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</si>
  <si>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</si>
  <si>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</si>
  <si>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</si>
  <si>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</si>
  <si>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</si>
  <si>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</si>
  <si>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</si>
  <si>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</si>
  <si>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</si>
  <si>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</si>
  <si>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</si>
  <si>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</si>
  <si>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</si>
  <si>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</si>
  <si>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</si>
  <si>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</si>
  <si>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</si>
  <si>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</si>
  <si>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</si>
  <si>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</si>
  <si>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</si>
  <si>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</si>
  <si>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</si>
  <si>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</si>
  <si>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</si>
  <si>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</si>
  <si>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</si>
  <si>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</si>
  <si>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</si>
  <si>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</si>
  <si>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</si>
  <si>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</si>
  <si>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</si>
  <si>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</si>
  <si>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</si>
  <si>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</si>
  <si>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</si>
  <si>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</si>
  <si>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</si>
  <si>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</si>
  <si>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</si>
  <si>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</si>
  <si>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</si>
  <si>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</si>
  <si>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</si>
  <si>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</si>
  <si>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</si>
  <si>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</si>
  <si>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</si>
  <si>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</si>
  <si>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</si>
  <si>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</si>
  <si>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</si>
  <si>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</si>
  <si>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</si>
  <si>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</si>
  <si>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</si>
  <si>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</si>
  <si>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</si>
  <si>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</si>
  <si>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</si>
  <si>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</si>
  <si>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</si>
  <si>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</si>
  <si>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</si>
  <si>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</si>
  <si>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</si>
  <si>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</si>
  <si>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</si>
  <si>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</si>
  <si>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</si>
  <si>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</si>
  <si>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</si>
  <si>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</si>
  <si>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</si>
  <si>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</si>
  <si>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</si>
  <si>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</si>
  <si>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</si>
  <si>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</si>
  <si>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</si>
  <si>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</si>
  <si>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</si>
  <si>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</si>
  <si>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</si>
  <si>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</si>
  <si>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</si>
  <si>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</si>
  <si>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</si>
  <si>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</si>
  <si>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</si>
  <si>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</si>
  <si>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</si>
  <si>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</si>
  <si>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</si>
  <si>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</si>
  <si>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</si>
  <si>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</si>
  <si>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</si>
  <si>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</si>
  <si>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</si>
  <si>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</si>
  <si>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</si>
  <si>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</si>
  <si>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</si>
  <si>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</si>
  <si>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</si>
  <si>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</si>
  <si>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</si>
  <si>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</si>
  <si>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</si>
  <si>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</si>
  <si>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</si>
  <si>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</si>
  <si>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</si>
  <si>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</si>
  <si>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</si>
  <si>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</si>
  <si>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</si>
  <si>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</si>
  <si>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</si>
  <si>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</si>
  <si>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</si>
  <si>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</si>
  <si>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</si>
  <si>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</si>
  <si>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</si>
  <si>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</si>
  <si>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</si>
  <si>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</si>
  <si>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</si>
  <si>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</si>
  <si>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</si>
  <si>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</si>
  <si>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</si>
  <si>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</si>
  <si>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</si>
  <si>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</si>
  <si>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</si>
  <si>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</si>
  <si>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</si>
  <si>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</si>
  <si>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</si>
  <si>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</si>
  <si>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</si>
  <si>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</si>
  <si>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</si>
  <si>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</si>
  <si>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</si>
  <si>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</si>
  <si>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</si>
  <si>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</si>
  <si>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</si>
  <si>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</si>
  <si>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</si>
  <si>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</si>
  <si>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</si>
  <si>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</si>
  <si>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</si>
  <si>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</si>
  <si>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</si>
  <si>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</si>
  <si>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</si>
  <si>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</si>
  <si>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</si>
  <si>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</si>
  <si>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</si>
  <si>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</si>
  <si>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</si>
  <si>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</si>
  <si>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</si>
  <si>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</si>
  <si>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</si>
  <si>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</si>
  <si>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</si>
  <si>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</si>
  <si>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</si>
  <si>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</si>
  <si>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</si>
  <si>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</si>
  <si>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</si>
  <si>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</si>
  <si>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</si>
  <si>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</si>
  <si>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</si>
  <si>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</si>
  <si>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</si>
  <si>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</si>
  <si>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</si>
  <si>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</si>
  <si>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</si>
  <si>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</si>
  <si>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</si>
  <si>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</si>
  <si>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</si>
  <si>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</si>
  <si>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</si>
  <si>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</si>
  <si>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</si>
  <si>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</si>
  <si>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</si>
  <si>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</si>
  <si>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</si>
  <si>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</si>
  <si>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</si>
  <si>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</si>
  <si>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</si>
  <si>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</si>
  <si>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</si>
  <si>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</si>
  <si>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</si>
  <si>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</si>
  <si>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</si>
  <si>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</si>
  <si>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</si>
  <si>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</si>
  <si>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</si>
  <si>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</si>
  <si>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</si>
  <si>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</si>
  <si>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</si>
  <si>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</si>
  <si>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</si>
  <si>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</si>
  <si>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</si>
  <si>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</si>
  <si>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</si>
  <si>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</si>
  <si>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</si>
  <si>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</si>
  <si>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</si>
  <si>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</si>
  <si>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</si>
  <si>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</si>
  <si>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</si>
  <si>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</si>
  <si>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</si>
  <si>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</si>
  <si>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</si>
  <si>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</si>
  <si>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</si>
  <si>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</si>
  <si>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</si>
  <si>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</si>
  <si>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</si>
  <si>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</si>
  <si>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</si>
  <si>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</si>
  <si>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</si>
  <si>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</si>
  <si>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</si>
  <si>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</si>
  <si>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</si>
  <si>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</si>
  <si>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</si>
  <si>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</si>
  <si>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</si>
  <si>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</si>
  <si>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</si>
  <si>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</si>
  <si>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</si>
  <si>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</si>
  <si>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</si>
  <si>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</si>
  <si>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</si>
  <si>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</si>
  <si>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</si>
  <si>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</si>
  <si>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</si>
  <si>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</si>
  <si>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</si>
  <si>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</si>
  <si>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</si>
  <si>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</si>
  <si>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</si>
  <si>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</si>
  <si>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</si>
  <si>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</si>
  <si>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</si>
  <si>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</si>
  <si>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</si>
  <si>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</si>
  <si>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</si>
  <si>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</si>
  <si>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</si>
  <si>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</si>
  <si>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</si>
  <si>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</si>
  <si>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</si>
  <si>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</si>
  <si>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</si>
  <si>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</si>
  <si>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</si>
  <si>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</si>
  <si>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</si>
  <si>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</si>
  <si>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</si>
  <si>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</si>
  <si>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</si>
  <si>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</si>
  <si>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</si>
  <si>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</si>
  <si>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</si>
  <si>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</si>
  <si>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</si>
  <si>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</si>
  <si>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</si>
  <si>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</si>
  <si>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</si>
  <si>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</si>
  <si>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</si>
  <si>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</si>
  <si>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</si>
  <si>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</si>
  <si>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</si>
  <si>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</si>
  <si>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</si>
  <si>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</si>
  <si>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</si>
  <si>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</si>
  <si>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</si>
  <si>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</si>
  <si>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</si>
  <si>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</si>
  <si>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</si>
  <si>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</si>
  <si>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</si>
  <si>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</si>
  <si>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</si>
  <si>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</si>
  <si>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</si>
  <si>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</si>
  <si>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</si>
  <si>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</si>
  <si>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</si>
  <si>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</si>
  <si>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</si>
  <si>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</si>
  <si>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</si>
  <si>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</si>
  <si>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</si>
  <si>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</si>
  <si>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</si>
  <si>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</si>
  <si>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</si>
  <si>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</si>
  <si>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</si>
  <si>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</si>
  <si>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</si>
  <si>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</si>
  <si>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</si>
  <si>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</si>
  <si>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</si>
  <si>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</si>
  <si>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</si>
  <si>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</si>
  <si>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</si>
  <si>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</si>
  <si>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</si>
  <si>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</si>
  <si>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</si>
  <si>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</si>
  <si>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</si>
  <si>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</si>
  <si>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</si>
  <si>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</si>
  <si>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</si>
  <si>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</si>
  <si>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</si>
  <si>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</si>
  <si>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</si>
  <si>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</si>
  <si>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</si>
  <si>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</si>
  <si>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</si>
  <si>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</si>
  <si>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</si>
  <si>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</si>
  <si>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</si>
  <si>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</si>
  <si>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</si>
  <si>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</si>
  <si>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</si>
  <si>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</si>
  <si>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</si>
  <si>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</si>
  <si>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</si>
  <si>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</si>
  <si>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</si>
  <si>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</si>
  <si>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</si>
  <si>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</si>
  <si>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</si>
  <si>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</si>
  <si>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</si>
  <si>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</si>
  <si>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</si>
  <si>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</si>
  <si>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</si>
  <si>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</si>
  <si>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</si>
  <si>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</si>
  <si>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</si>
  <si>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</si>
  <si>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</si>
  <si>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</si>
  <si>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</si>
  <si>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</si>
  <si>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</si>
  <si>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</si>
  <si>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</si>
  <si>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</si>
  <si>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</si>
  <si>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</si>
  <si>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</si>
  <si>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</si>
  <si>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</si>
  <si>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</si>
  <si>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</si>
  <si>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</si>
  <si>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</si>
  <si>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</si>
  <si>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</si>
  <si>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</si>
  <si>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</si>
  <si>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</si>
  <si>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</si>
  <si>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</si>
  <si>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</si>
  <si>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</si>
  <si>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</si>
  <si>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</si>
  <si>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</si>
  <si>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</si>
  <si>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</si>
  <si>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</si>
  <si>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</si>
  <si>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</si>
  <si>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</si>
  <si>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</si>
  <si>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</si>
  <si>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</si>
  <si>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</si>
  <si>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</si>
  <si>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</si>
  <si>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</si>
  <si>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</si>
  <si>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</si>
  <si>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</si>
  <si>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</si>
  <si>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</si>
  <si>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</si>
  <si>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</si>
  <si>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</si>
  <si>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</si>
  <si>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</si>
  <si>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</si>
  <si>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</si>
  <si>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</si>
  <si>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</si>
  <si>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</si>
  <si>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</si>
  <si>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</si>
  <si>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</si>
  <si>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</si>
  <si>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</si>
  <si>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</si>
  <si>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</si>
  <si>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</si>
  <si>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</si>
  <si>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</si>
  <si>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</si>
  <si>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</si>
  <si>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</si>
  <si>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</si>
  <si>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</si>
  <si>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</si>
  <si>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</si>
  <si>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</si>
  <si>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</si>
  <si>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</si>
  <si>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</si>
  <si>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</si>
  <si>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</si>
  <si>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</si>
  <si>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</si>
  <si>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</si>
  <si>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</si>
  <si>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</si>
  <si>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</si>
  <si>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</si>
  <si>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</si>
  <si>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</si>
  <si>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</si>
  <si>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</si>
  <si>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</si>
  <si>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</si>
  <si>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</si>
  <si>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</si>
  <si>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</si>
  <si>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</si>
  <si>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</si>
  <si>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</si>
  <si>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</si>
  <si>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</si>
  <si>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</si>
  <si>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</si>
  <si>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</si>
  <si>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</si>
  <si>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</si>
  <si>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</si>
  <si>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</si>
  <si>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</si>
  <si>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</si>
  <si>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</si>
  <si>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</si>
  <si>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</si>
  <si>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</si>
  <si>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</si>
  <si>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</si>
  <si>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</si>
  <si>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</si>
  <si>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</si>
  <si>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</si>
  <si>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</si>
  <si>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</si>
  <si>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</si>
  <si>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</si>
  <si>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</si>
  <si>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</si>
  <si>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</si>
  <si>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</si>
  <si>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</si>
  <si>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</si>
  <si>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</si>
  <si>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</si>
  <si>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</si>
  <si>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</si>
  <si>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</si>
  <si>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</si>
  <si>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</si>
  <si>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</si>
  <si>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</si>
  <si>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</si>
  <si>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</si>
  <si>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</si>
  <si>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</si>
  <si>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</si>
  <si>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</si>
  <si>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</si>
  <si>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</si>
  <si>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</si>
  <si>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</si>
  <si>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</si>
  <si>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</si>
  <si>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</si>
  <si>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</si>
  <si>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</si>
  <si>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</si>
  <si>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</si>
  <si>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</si>
  <si>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</si>
  <si>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</si>
  <si>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</si>
  <si>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</si>
  <si>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</si>
  <si>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</si>
  <si>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</si>
  <si>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</si>
  <si>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</si>
  <si>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</si>
  <si>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</si>
  <si>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</si>
  <si>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</si>
  <si>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</si>
  <si>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</si>
  <si>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</si>
  <si>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</si>
  <si>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</si>
  <si>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</si>
  <si>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</si>
  <si>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</si>
  <si>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</si>
  <si>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</si>
  <si>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</si>
  <si>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</si>
  <si>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</si>
  <si>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</si>
  <si>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</si>
  <si>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</si>
  <si>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</si>
  <si>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</si>
  <si>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</si>
  <si>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</si>
  <si>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</si>
  <si>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</si>
  <si>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</si>
  <si>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</si>
  <si>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</si>
  <si>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</si>
  <si>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</si>
  <si>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</si>
  <si>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</si>
  <si>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</si>
  <si>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</si>
  <si>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</si>
  <si>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</si>
  <si>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</si>
  <si>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</si>
  <si>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</si>
  <si>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</si>
  <si>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</si>
  <si>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</si>
  <si>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</si>
  <si>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</si>
  <si>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</si>
  <si>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</si>
  <si>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</si>
  <si>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</si>
  <si>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</si>
  <si>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</si>
  <si>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</si>
  <si>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</si>
  <si>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</si>
  <si>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</si>
  <si>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</si>
  <si>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</si>
  <si>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</si>
  <si>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</si>
  <si>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</si>
  <si>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</si>
  <si>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</si>
  <si>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</si>
  <si>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</si>
  <si>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</si>
  <si>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</si>
  <si>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</si>
  <si>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</si>
  <si>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</si>
  <si>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</si>
  <si>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</si>
  <si>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</si>
  <si>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</si>
  <si>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</si>
  <si>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</si>
  <si>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</si>
  <si>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</si>
  <si>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</si>
  <si>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</si>
  <si>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</si>
  <si>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</si>
  <si>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</si>
  <si>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</si>
  <si>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</si>
  <si>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</si>
  <si>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</si>
  <si>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</si>
  <si>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</si>
  <si>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</si>
  <si>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</si>
  <si>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</si>
  <si>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</si>
  <si>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</si>
  <si>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</si>
  <si>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</si>
  <si>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</si>
  <si>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</si>
  <si>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</si>
  <si>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</si>
  <si>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</si>
  <si>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</si>
  <si>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</si>
  <si>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</si>
  <si>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</si>
  <si>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</si>
  <si>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</si>
  <si>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</si>
  <si>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</si>
  <si>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</si>
  <si>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</si>
  <si>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</si>
  <si>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</si>
  <si>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</si>
  <si>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</si>
  <si>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</si>
  <si>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</si>
  <si>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</si>
  <si>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</si>
  <si>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</si>
  <si>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</si>
  <si>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</si>
  <si>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</si>
  <si>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</si>
  <si>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</si>
  <si>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</si>
  <si>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</si>
  <si>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</si>
  <si>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</si>
  <si>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</si>
  <si>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</si>
  <si>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</si>
  <si>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</si>
  <si>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</si>
  <si>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</si>
  <si>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</si>
  <si>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</si>
  <si>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</si>
  <si>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</si>
  <si>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</si>
  <si>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</si>
  <si>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</si>
  <si>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</si>
  <si>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</si>
  <si>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</si>
  <si>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</si>
  <si>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</si>
  <si>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</si>
  <si>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</si>
  <si>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</si>
  <si>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</si>
  <si>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</si>
  <si>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</si>
  <si>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</si>
  <si>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</si>
  <si>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</si>
  <si>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</si>
  <si>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</si>
  <si>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</si>
  <si>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</si>
  <si>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</si>
  <si>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</si>
  <si>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</si>
  <si>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</si>
  <si>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</si>
  <si>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</si>
  <si>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</si>
  <si>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</si>
  <si>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</si>
  <si>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</si>
  <si>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</si>
  <si>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</si>
  <si>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</si>
  <si>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</si>
  <si>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</si>
  <si>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</si>
  <si>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</si>
  <si>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</si>
  <si>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</si>
  <si>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</si>
  <si>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</si>
  <si>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</si>
  <si>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</si>
  <si>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</si>
  <si>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</si>
  <si>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</si>
  <si>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</si>
  <si>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</si>
  <si>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</si>
  <si>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</si>
  <si>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</si>
  <si>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</si>
  <si>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</si>
  <si>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</si>
  <si>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</si>
  <si>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</si>
  <si>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</si>
  <si>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</si>
  <si>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</si>
  <si>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</si>
  <si>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</si>
  <si>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</si>
  <si>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</si>
  <si>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</si>
  <si>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</si>
  <si>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</si>
  <si>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</si>
  <si>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</si>
  <si>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</si>
  <si>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</si>
  <si>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</si>
  <si>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</si>
  <si>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</si>
  <si>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</si>
  <si>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</si>
  <si>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</si>
  <si>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</si>
  <si>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</si>
  <si>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</si>
  <si>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</si>
  <si>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</si>
  <si>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</si>
  <si>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</si>
  <si>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</si>
  <si>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</si>
  <si>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</si>
  <si>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</si>
  <si>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</si>
  <si>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</si>
  <si>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</si>
  <si>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</si>
  <si>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</si>
  <si>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</si>
  <si>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</si>
  <si>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</si>
  <si>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</si>
  <si>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</si>
  <si>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</si>
  <si>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</si>
  <si>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</si>
  <si>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</si>
  <si>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</si>
  <si>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</si>
  <si>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</si>
  <si>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</si>
  <si>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</si>
  <si>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</si>
  <si>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</si>
  <si>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</si>
  <si>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</si>
  <si>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</si>
  <si>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</si>
  <si>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</si>
  <si>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</si>
  <si>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</si>
  <si>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</si>
  <si>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</si>
  <si>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</si>
  <si>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</si>
  <si>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</si>
  <si>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</si>
  <si>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</si>
  <si>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</si>
  <si>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</si>
  <si>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</si>
  <si>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</si>
  <si>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</si>
  <si>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</si>
  <si>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</si>
  <si>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</si>
  <si>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</si>
  <si>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</si>
  <si>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</si>
  <si>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</si>
  <si>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</si>
  <si>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</si>
  <si>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</si>
  <si>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</si>
  <si>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</si>
  <si>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</si>
  <si>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</si>
  <si>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</si>
  <si>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</si>
  <si>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</si>
  <si>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</si>
  <si>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</si>
  <si>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</si>
  <si>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</si>
  <si>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</si>
  <si>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</si>
  <si>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</si>
  <si>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</si>
  <si>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</si>
  <si>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</si>
  <si>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</si>
  <si>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</si>
  <si>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</si>
  <si>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</si>
  <si>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</si>
  <si>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</si>
  <si>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</si>
  <si>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</si>
  <si>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</si>
  <si>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</si>
  <si>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</si>
  <si>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</si>
  <si>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</si>
  <si>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</si>
  <si>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</si>
  <si>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</si>
  <si>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</si>
  <si>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</si>
  <si>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</si>
  <si>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</si>
  <si>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</si>
  <si>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</si>
  <si>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</si>
  <si>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</si>
  <si>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</si>
  <si>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</si>
  <si>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</si>
  <si>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</si>
  <si>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</si>
  <si>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</si>
  <si>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</si>
  <si>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</si>
  <si>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</si>
  <si>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</si>
  <si>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</si>
  <si>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</si>
  <si>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</si>
  <si>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</si>
  <si>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</si>
  <si>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</si>
  <si>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</si>
  <si>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</si>
  <si>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</si>
  <si>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</si>
  <si>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</si>
  <si>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</si>
  <si>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</si>
  <si>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</si>
  <si>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</si>
  <si>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</si>
  <si>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</si>
  <si>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</si>
  <si>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</si>
  <si>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</si>
  <si>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</si>
  <si>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</si>
  <si>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</si>
  <si>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</si>
  <si>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</si>
  <si>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</si>
  <si>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</si>
  <si>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</si>
  <si>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</si>
  <si>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</si>
  <si>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</si>
  <si>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</si>
  <si>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</si>
  <si>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</si>
  <si>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</si>
  <si>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</si>
  <si>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</si>
  <si>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</si>
  <si>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</si>
  <si>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</si>
  <si>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</si>
  <si>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</si>
  <si>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</si>
  <si>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</si>
  <si>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</si>
  <si>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</si>
  <si>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</si>
  <si>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</si>
  <si>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</si>
  <si>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</si>
  <si>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</si>
  <si>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</si>
  <si>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</si>
  <si>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</si>
  <si>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</si>
  <si>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</si>
  <si>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</si>
  <si>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</si>
  <si>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</si>
  <si>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</si>
  <si>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</si>
  <si>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</si>
  <si>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</si>
  <si>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</si>
  <si>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</si>
  <si>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</si>
  <si>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</si>
  <si>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</si>
  <si>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</si>
  <si>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</si>
  <si>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</si>
  <si>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</si>
  <si>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</si>
  <si>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</si>
  <si>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</si>
  <si>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</si>
  <si>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</si>
  <si>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</si>
  <si>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</si>
  <si>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</si>
  <si>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</si>
  <si>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</si>
  <si>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</si>
  <si>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</si>
  <si>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</si>
  <si>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</si>
  <si>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</si>
  <si>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</si>
  <si>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</si>
  <si>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</si>
  <si>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</si>
  <si>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</si>
  <si>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</si>
  <si>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</si>
  <si>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</si>
  <si>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</si>
  <si>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</si>
  <si>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</si>
  <si>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</si>
  <si>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</si>
  <si>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</si>
  <si>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</si>
  <si>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</si>
  <si>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</si>
  <si>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</si>
  <si>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</si>
  <si>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</si>
  <si>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</si>
  <si>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</si>
  <si>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</si>
  <si>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</si>
  <si>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</si>
  <si>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</si>
  <si>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</si>
  <si>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</si>
  <si>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</si>
  <si>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</si>
  <si>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</si>
  <si>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</si>
  <si>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</si>
  <si>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</si>
  <si>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</si>
  <si>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</si>
  <si>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</si>
  <si>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</si>
  <si>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</si>
  <si>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</si>
  <si>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</si>
  <si>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</si>
  <si>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</si>
  <si>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</si>
  <si>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</si>
  <si>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</si>
  <si>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</si>
  <si>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</si>
  <si>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</si>
  <si>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</si>
  <si>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</si>
  <si>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</si>
  <si>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</si>
  <si>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</si>
  <si>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</si>
  <si>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</si>
  <si>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</si>
  <si>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</si>
  <si>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</si>
  <si>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</si>
  <si>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</si>
  <si>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</si>
  <si>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</si>
  <si>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</si>
  <si>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</si>
  <si>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</si>
  <si>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</si>
  <si>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</si>
  <si>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</si>
  <si>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</si>
  <si>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</si>
  <si>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</si>
  <si>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</si>
  <si>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</si>
  <si>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</si>
  <si>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</si>
  <si>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</si>
  <si>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</si>
  <si>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</si>
  <si>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</si>
  <si>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</si>
  <si>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</si>
  <si>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</si>
  <si>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</si>
  <si>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</si>
  <si>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</si>
  <si>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</si>
  <si>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</si>
  <si>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</si>
  <si>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</si>
  <si>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</si>
  <si>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</si>
  <si>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</si>
  <si>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</si>
  <si>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</si>
  <si>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</si>
  <si>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</si>
  <si>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</si>
  <si>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</si>
  <si>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</si>
  <si>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</si>
  <si>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</si>
  <si>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</si>
  <si>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</si>
  <si>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</si>
  <si>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</si>
  <si>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</si>
  <si>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</si>
  <si>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</si>
  <si>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</si>
  <si>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</si>
  <si>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</si>
  <si>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</si>
  <si>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</si>
  <si>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</si>
  <si>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</si>
  <si>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</si>
  <si>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</si>
  <si>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</si>
  <si>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</si>
  <si>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</si>
  <si>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</si>
  <si>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</si>
  <si>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</si>
  <si>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</si>
  <si>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</si>
  <si>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</si>
  <si>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</si>
  <si>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</si>
  <si>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</si>
  <si>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</si>
  <si>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</si>
  <si>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</si>
  <si>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</si>
  <si>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</si>
  <si>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</si>
  <si>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</si>
  <si>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</si>
  <si>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</si>
  <si>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</si>
  <si>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</si>
  <si>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</si>
  <si>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</si>
  <si>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</si>
  <si>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</si>
  <si>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</si>
  <si>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</si>
  <si>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</si>
  <si>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</si>
  <si>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</si>
  <si>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</si>
  <si>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</si>
  <si>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</si>
  <si>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</si>
  <si>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</si>
  <si>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</si>
  <si>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</si>
  <si>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</si>
  <si>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</si>
  <si>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</si>
  <si>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</si>
  <si>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</si>
  <si>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</si>
  <si>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</si>
  <si>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</si>
  <si>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</si>
  <si>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</si>
  <si>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</si>
  <si>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</si>
  <si>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</si>
  <si>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</si>
  <si>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</si>
  <si>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</si>
  <si>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</si>
  <si>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</si>
  <si>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</si>
  <si>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</si>
  <si>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</si>
  <si>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</si>
  <si>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</si>
  <si>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</si>
  <si>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</si>
  <si>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</si>
  <si>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</si>
  <si>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</si>
  <si>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</si>
  <si>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</si>
  <si>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</si>
  <si>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</si>
  <si>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</si>
  <si>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</si>
  <si>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</si>
  <si>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</si>
  <si>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</si>
  <si>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</si>
  <si>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</si>
  <si>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</si>
  <si>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</si>
  <si>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</si>
  <si>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</si>
  <si>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</si>
  <si>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</si>
  <si>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</si>
  <si>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</si>
  <si>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</si>
  <si>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</si>
  <si>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</si>
  <si>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</si>
  <si>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</si>
  <si>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</si>
  <si>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</si>
  <si>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</si>
  <si>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</si>
  <si>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</si>
  <si>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</si>
  <si>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</si>
  <si>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</si>
  <si>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</si>
  <si>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</si>
  <si>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</si>
  <si>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</si>
  <si>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</si>
  <si>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</si>
  <si>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</si>
  <si>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</si>
  <si>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</si>
  <si>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</si>
  <si>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</si>
  <si>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</si>
  <si>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</si>
  <si>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</si>
  <si>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</si>
  <si>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</si>
  <si>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</si>
  <si>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</si>
  <si>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</si>
  <si>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</si>
  <si>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</si>
  <si>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</si>
  <si>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</si>
  <si>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</si>
  <si>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</si>
  <si>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</si>
  <si>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</si>
  <si>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</si>
  <si>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</si>
  <si>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</si>
  <si>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</si>
  <si>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</si>
  <si>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</si>
  <si>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</si>
  <si>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</si>
  <si>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</si>
  <si>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</si>
  <si>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</si>
  <si>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</si>
  <si>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</si>
  <si>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</si>
  <si>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</si>
  <si>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</si>
  <si>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</si>
  <si>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</si>
  <si>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</si>
  <si>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</si>
  <si>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</si>
  <si>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</si>
  <si>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</si>
  <si>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</si>
  <si>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</si>
  <si>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</si>
  <si>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</si>
  <si>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</si>
  <si>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</si>
  <si>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</si>
  <si>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</si>
  <si>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</si>
  <si>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</si>
  <si>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</si>
  <si>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</si>
  <si>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</si>
  <si>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</si>
  <si>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</si>
  <si>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</si>
  <si>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</si>
  <si>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</si>
  <si>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</si>
  <si>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</si>
  <si>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</si>
  <si>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</si>
  <si>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</si>
  <si>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</si>
  <si>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</si>
  <si>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</si>
  <si>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</si>
  <si>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</si>
  <si>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</si>
  <si>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</si>
  <si>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</si>
  <si>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</si>
  <si>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</si>
  <si>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</si>
  <si>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</si>
  <si>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</si>
  <si>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</si>
  <si>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</si>
  <si>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</si>
  <si>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</si>
  <si>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</si>
  <si>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</si>
  <si>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</si>
  <si>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</si>
  <si>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</si>
  <si>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</si>
  <si>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</si>
  <si>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</si>
  <si>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</si>
  <si>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</si>
  <si>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</si>
  <si>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</si>
  <si>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</si>
  <si>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</si>
  <si>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</si>
  <si>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</si>
  <si>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</si>
  <si>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</si>
  <si>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</si>
  <si>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</si>
  <si>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</si>
  <si>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</si>
  <si>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</si>
  <si>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</si>
  <si>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</si>
  <si>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</si>
  <si>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</si>
  <si>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</si>
  <si>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</si>
  <si>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</si>
  <si>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</si>
  <si>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</si>
  <si>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</si>
  <si>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</si>
  <si>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</si>
  <si>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</si>
  <si>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</si>
  <si>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</si>
  <si>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</si>
  <si>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</si>
  <si>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</si>
  <si>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</si>
  <si>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</si>
  <si>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</si>
  <si>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</si>
  <si>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</si>
  <si>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</si>
  <si>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</si>
  <si>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</si>
  <si>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</si>
  <si>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</si>
  <si>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</si>
  <si>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</si>
  <si>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</si>
  <si>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</si>
  <si>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</si>
  <si>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</si>
  <si>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</si>
  <si>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</si>
  <si>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</si>
  <si>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</si>
  <si>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</si>
  <si>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</si>
  <si>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</si>
  <si>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</si>
  <si>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</si>
  <si>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</si>
  <si>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</si>
  <si>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</si>
  <si>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</si>
  <si>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</si>
  <si>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</si>
  <si>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</si>
  <si>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</si>
  <si>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</si>
  <si>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</si>
  <si>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</si>
  <si>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</si>
  <si>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</si>
  <si>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</si>
  <si>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</si>
  <si>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</si>
  <si>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</si>
  <si>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</si>
  <si>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</si>
  <si>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</si>
  <si>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</si>
  <si>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</si>
  <si>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</si>
  <si>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</si>
  <si>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</si>
  <si>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</si>
  <si>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</si>
  <si>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</si>
  <si>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</si>
  <si>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</si>
  <si>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</si>
  <si>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</si>
  <si>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</si>
  <si>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</si>
  <si>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</si>
  <si>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</si>
  <si>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</si>
  <si>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</si>
  <si>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</si>
  <si>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</si>
  <si>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</si>
  <si>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</si>
  <si>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</si>
  <si>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</si>
  <si>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</si>
  <si>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</si>
  <si>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</si>
  <si>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</si>
  <si>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</si>
  <si>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</si>
  <si>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</si>
  <si>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</si>
  <si>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</si>
  <si>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</si>
  <si>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</si>
  <si>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</si>
  <si>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</si>
  <si>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</si>
  <si>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</si>
  <si>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</si>
  <si>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</si>
  <si>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</si>
  <si>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</si>
  <si>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</si>
  <si>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</si>
  <si>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</si>
  <si>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</si>
  <si>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</si>
  <si>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</si>
  <si>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</si>
  <si>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</si>
  <si>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</si>
  <si>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</si>
  <si>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</si>
  <si>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</si>
  <si>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</si>
  <si>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</si>
  <si>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</si>
  <si>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</si>
  <si>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</si>
  <si>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</si>
  <si>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</si>
  <si>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</si>
  <si>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</si>
  <si>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</si>
  <si>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</si>
  <si>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</si>
  <si>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</si>
  <si>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</si>
  <si>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</si>
  <si>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</si>
  <si>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</si>
  <si>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</si>
  <si>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</si>
  <si>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</si>
  <si>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</si>
  <si>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</si>
  <si>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</si>
  <si>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</si>
  <si>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</si>
  <si>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</si>
  <si>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</si>
  <si>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</si>
  <si>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</si>
  <si>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</si>
  <si>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</si>
  <si>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</si>
  <si>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</si>
  <si>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</si>
  <si>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</si>
  <si>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</si>
  <si>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</si>
  <si>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</si>
  <si>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</si>
  <si>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</si>
  <si>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</si>
  <si>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</si>
  <si>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</si>
  <si>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</si>
  <si>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</si>
  <si>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</si>
  <si>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</si>
  <si>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</si>
  <si>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</si>
  <si>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</si>
  <si>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</si>
  <si>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</si>
  <si>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</si>
  <si>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</si>
  <si>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</si>
  <si>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</si>
  <si>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</si>
  <si>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</si>
  <si>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</si>
  <si>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</si>
  <si>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</si>
  <si>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</si>
  <si>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</si>
  <si>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</si>
  <si>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</si>
  <si>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</si>
  <si>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</si>
  <si>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</si>
  <si>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</si>
  <si>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</si>
  <si>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</si>
  <si>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</si>
  <si>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</si>
  <si>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</si>
  <si>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</si>
  <si>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</si>
  <si>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</si>
  <si>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</si>
  <si>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</si>
  <si>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</si>
  <si>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</si>
  <si>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</si>
  <si>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</si>
  <si>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</si>
  <si>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</si>
  <si>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</si>
  <si>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</si>
  <si>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</si>
  <si>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</si>
  <si>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</si>
  <si>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</si>
  <si>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</si>
  <si>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</si>
  <si>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</si>
  <si>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</si>
  <si>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</si>
  <si>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</si>
  <si>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</si>
  <si>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</si>
  <si>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</si>
  <si>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</si>
  <si>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</si>
  <si>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</si>
  <si>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</si>
  <si>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</si>
  <si>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</si>
  <si>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</si>
  <si>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</si>
  <si>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</si>
  <si>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</si>
  <si>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</si>
  <si>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</si>
  <si>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</si>
  <si>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</si>
  <si>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</si>
  <si>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</si>
  <si>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</si>
  <si>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</si>
  <si>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</si>
  <si>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</si>
  <si>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</si>
  <si>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</si>
  <si>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</si>
  <si>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</si>
  <si>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</si>
  <si>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</si>
  <si>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</si>
  <si>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</si>
  <si>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</si>
  <si>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</si>
  <si>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</si>
  <si>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</si>
  <si>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</si>
  <si>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</si>
  <si>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</si>
  <si>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</si>
  <si>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</si>
  <si>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</si>
  <si>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</si>
  <si>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</si>
  <si>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</si>
  <si>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</si>
  <si>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</si>
  <si>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</si>
  <si>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</si>
  <si>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</si>
  <si>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</si>
  <si>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</si>
  <si>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</si>
  <si>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</si>
  <si>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</si>
  <si>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</si>
  <si>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</si>
  <si>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</si>
  <si>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</si>
  <si>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</si>
  <si>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</si>
  <si>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</si>
  <si>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</si>
  <si>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</si>
  <si>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</si>
  <si>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</si>
  <si>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</si>
  <si>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</si>
  <si>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</si>
  <si>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</si>
  <si>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</si>
  <si>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</si>
  <si>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</si>
  <si>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</si>
  <si>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</si>
  <si>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</si>
  <si>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</si>
  <si>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</si>
  <si>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</si>
  <si>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</si>
  <si>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</si>
  <si>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</si>
  <si>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</si>
  <si>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</si>
  <si>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</si>
  <si>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</si>
  <si>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</si>
  <si>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</si>
  <si>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</si>
  <si>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</si>
  <si>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</si>
  <si>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</si>
  <si>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</si>
  <si>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</si>
  <si>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</si>
  <si>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</si>
  <si>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</si>
  <si>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</si>
  <si>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</si>
  <si>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</si>
  <si>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</si>
  <si>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</si>
  <si>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</si>
  <si>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</si>
  <si>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</si>
  <si>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</si>
  <si>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</si>
  <si>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</si>
  <si>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</si>
  <si>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</si>
  <si>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</si>
  <si>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</si>
  <si>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</si>
  <si>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</si>
  <si>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</si>
  <si>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</si>
  <si>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</si>
  <si>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</si>
  <si>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</si>
  <si>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</si>
  <si>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</si>
  <si>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</si>
  <si>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</si>
  <si>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</si>
  <si>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</si>
  <si>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</si>
  <si>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</si>
  <si>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</si>
  <si>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</si>
  <si>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</si>
  <si>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</si>
  <si>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</si>
  <si>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</si>
  <si>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</si>
  <si>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</si>
  <si>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</si>
  <si>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</si>
  <si>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</si>
  <si>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</si>
  <si>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</si>
  <si>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</si>
  <si>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</si>
  <si>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</si>
  <si>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</si>
  <si>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</si>
  <si>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</si>
  <si>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</si>
  <si>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</si>
  <si>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</si>
  <si>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</si>
  <si>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</si>
  <si>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</si>
  <si>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</si>
  <si>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</si>
  <si>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</si>
  <si>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</si>
  <si>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</si>
  <si>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</si>
  <si>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</si>
  <si>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</si>
  <si>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</si>
  <si>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</si>
  <si>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</si>
  <si>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</si>
  <si>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</si>
  <si>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</si>
  <si>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</si>
  <si>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</si>
  <si>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</si>
  <si>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</si>
  <si>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</si>
  <si>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</si>
  <si>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</si>
  <si>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</si>
  <si>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</si>
  <si>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</si>
  <si>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</si>
  <si>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</si>
  <si>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</si>
  <si>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</si>
  <si>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</si>
  <si>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</si>
  <si>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</si>
  <si>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</si>
  <si>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</si>
  <si>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</si>
  <si>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</si>
  <si>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</si>
  <si>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</si>
  <si>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</si>
  <si>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</si>
  <si>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</si>
  <si>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</si>
  <si>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</si>
  <si>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</si>
  <si>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</si>
  <si>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</si>
  <si>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</si>
  <si>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</si>
  <si>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</si>
  <si>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</si>
  <si>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</si>
  <si>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</si>
  <si>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</si>
  <si>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</si>
  <si>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</si>
  <si>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</si>
  <si>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</si>
  <si>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</si>
  <si>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</si>
  <si>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</si>
  <si>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</si>
  <si>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</si>
  <si>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</si>
  <si>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</si>
  <si>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</si>
  <si>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</si>
  <si>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</si>
  <si>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</si>
  <si>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</si>
  <si>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</si>
  <si>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</si>
  <si>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</si>
  <si>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</si>
  <si>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</si>
  <si>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</si>
  <si>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</si>
  <si>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</si>
  <si>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</si>
  <si>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</si>
  <si>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</si>
  <si>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</si>
  <si>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</si>
  <si>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</si>
  <si>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</si>
  <si>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</si>
  <si>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</si>
  <si>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</si>
  <si>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</si>
  <si>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</si>
  <si>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</si>
  <si>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</si>
  <si>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</si>
  <si>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</si>
  <si>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</si>
  <si>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</si>
  <si>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</si>
  <si>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</si>
  <si>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</si>
  <si>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</si>
  <si>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</si>
  <si>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</si>
  <si>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</si>
  <si>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</si>
  <si>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</si>
  <si>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</si>
  <si>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</si>
  <si>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</si>
  <si>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</si>
  <si>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</si>
  <si>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</si>
  <si>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</si>
  <si>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</si>
  <si>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</si>
  <si>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</si>
  <si>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</si>
  <si>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</si>
  <si>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</si>
  <si>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</si>
  <si>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</si>
  <si>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</si>
  <si>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</si>
  <si>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</si>
  <si>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</si>
  <si>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</si>
  <si>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</si>
  <si>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</si>
  <si>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</si>
  <si>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</si>
  <si>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</si>
  <si>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</si>
  <si>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</si>
  <si>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</si>
  <si>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</si>
  <si>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</si>
  <si>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</si>
  <si>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</si>
  <si>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</si>
  <si>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</si>
  <si>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</si>
  <si>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</si>
  <si>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</si>
  <si>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</si>
  <si>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</si>
  <si>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</si>
  <si>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</si>
  <si>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</si>
  <si>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</si>
  <si>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</si>
  <si>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</si>
  <si>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</si>
  <si>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</si>
  <si>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</si>
  <si>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</si>
  <si>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</si>
  <si>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</si>
  <si>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</si>
  <si>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</si>
  <si>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</si>
  <si>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</si>
  <si>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</si>
  <si>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</si>
  <si>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</si>
  <si>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</si>
  <si>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</si>
  <si>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</si>
  <si>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</si>
  <si>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</si>
  <si>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</si>
  <si>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</si>
  <si>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</si>
  <si>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</si>
  <si>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</si>
  <si>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</si>
  <si>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</si>
  <si>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</si>
  <si>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</si>
  <si>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</si>
  <si>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</si>
  <si>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</si>
  <si>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</si>
  <si>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</si>
  <si>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</si>
  <si>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</si>
  <si>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</si>
  <si>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</si>
  <si>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</si>
  <si>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</si>
  <si>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</si>
  <si>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</si>
  <si>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</si>
  <si>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</si>
  <si>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</si>
  <si>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</si>
  <si>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</si>
  <si>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</si>
  <si>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</si>
  <si>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</si>
  <si>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</si>
  <si>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</si>
  <si>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</si>
  <si>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</si>
  <si>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</si>
  <si>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</si>
  <si>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</si>
  <si>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</si>
  <si>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</si>
  <si>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</si>
  <si>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</si>
  <si>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</si>
  <si>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</si>
  <si>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</si>
  <si>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</si>
  <si>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</si>
  <si>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</si>
  <si>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</si>
  <si>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</si>
  <si>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</si>
  <si>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</si>
  <si>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</si>
  <si>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</si>
  <si>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</si>
  <si>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</si>
  <si>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</si>
  <si>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</si>
  <si>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</si>
  <si>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</si>
  <si>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</si>
  <si>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</si>
  <si>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</si>
  <si>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</si>
  <si>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</si>
  <si>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</si>
  <si>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</si>
  <si>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</si>
  <si>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</si>
  <si>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</si>
  <si>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</si>
  <si>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</si>
  <si>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</si>
  <si>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</si>
  <si>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</si>
  <si>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</si>
  <si>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</si>
  <si>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</si>
  <si>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</si>
  <si>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</si>
  <si>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</si>
  <si>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</si>
  <si>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</si>
  <si>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</si>
  <si>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</si>
  <si>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</si>
  <si>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</si>
  <si>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</si>
  <si>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</si>
  <si>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</si>
  <si>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</si>
  <si>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</si>
  <si>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</si>
  <si>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</si>
  <si>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</si>
  <si>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</si>
  <si>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</si>
  <si>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</si>
  <si>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</si>
  <si>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</si>
  <si>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</si>
  <si>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</si>
  <si>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</si>
  <si>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</si>
  <si>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</si>
  <si>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</si>
  <si>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</si>
  <si>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</si>
  <si>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</si>
  <si>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</si>
  <si>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</si>
  <si>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</si>
  <si>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</si>
  <si>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</si>
  <si>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</si>
  <si>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</si>
  <si>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</si>
  <si>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</si>
  <si>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</si>
  <si>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</si>
  <si>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</si>
  <si>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</si>
  <si>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</si>
  <si>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</si>
  <si>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</si>
  <si>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</si>
  <si>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</si>
  <si>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</si>
  <si>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</si>
  <si>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</si>
  <si>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</si>
  <si>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</si>
  <si>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</si>
  <si>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</si>
  <si>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</si>
  <si>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</si>
  <si>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</si>
  <si>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</si>
  <si>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</si>
  <si>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</si>
  <si>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</si>
  <si>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</si>
  <si>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</si>
  <si>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</si>
  <si>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</si>
  <si>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</si>
  <si>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</si>
  <si>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</si>
  <si>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</si>
  <si>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</si>
  <si>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</si>
  <si>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</si>
  <si>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</si>
  <si>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</si>
  <si>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</si>
  <si>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</si>
  <si>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</si>
  <si>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</si>
  <si>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</si>
  <si>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</si>
  <si>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</si>
  <si>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</si>
  <si>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</si>
  <si>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</si>
  <si>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</si>
  <si>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</si>
  <si>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</si>
  <si>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</si>
  <si>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</si>
  <si>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</si>
  <si>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</si>
  <si>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</si>
  <si>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</si>
  <si>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</si>
  <si>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</si>
  <si>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</si>
  <si>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</si>
  <si>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</si>
  <si>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</si>
  <si>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</si>
  <si>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</si>
  <si>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</si>
  <si>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</si>
  <si>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</si>
  <si>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</si>
  <si>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</si>
  <si>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</si>
  <si>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</si>
  <si>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</si>
  <si>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</si>
  <si>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</si>
  <si>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</si>
  <si>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</si>
  <si>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</si>
  <si>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</si>
  <si>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</si>
  <si>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</si>
  <si>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</si>
  <si>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</si>
  <si>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</si>
  <si>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</si>
  <si>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</si>
  <si>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</si>
  <si>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</si>
  <si>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</si>
  <si>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</si>
  <si>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</si>
  <si>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</si>
  <si>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</si>
  <si>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</si>
  <si>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</si>
  <si>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</si>
  <si>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</si>
  <si>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</si>
  <si>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</si>
  <si>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</si>
  <si>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</si>
  <si>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</si>
  <si>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</si>
  <si>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</si>
  <si>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</si>
  <si>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</si>
  <si>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</si>
  <si>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</si>
  <si>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</si>
  <si>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</si>
  <si>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</si>
  <si>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</si>
  <si>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</si>
  <si>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</si>
  <si>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</si>
  <si>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</si>
  <si>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</si>
  <si>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</si>
  <si>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</si>
  <si>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</si>
  <si>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</si>
  <si>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</si>
  <si>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</si>
  <si>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</si>
  <si>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</si>
  <si>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</si>
  <si>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</si>
  <si>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</si>
  <si>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</si>
  <si>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</si>
  <si>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</si>
  <si>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</si>
  <si>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</si>
  <si>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</si>
  <si>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</si>
  <si>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</si>
  <si>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</si>
  <si>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</si>
  <si>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</si>
  <si>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</si>
  <si>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</si>
  <si>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</si>
  <si>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</si>
  <si>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</si>
  <si>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</si>
  <si>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</si>
  <si>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</si>
  <si>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</si>
  <si>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</si>
  <si>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</si>
  <si>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</si>
  <si>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</si>
  <si>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</si>
  <si>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</si>
  <si>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</si>
  <si>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</si>
  <si>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</si>
  <si>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</si>
  <si>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</si>
  <si>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</si>
  <si>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</si>
  <si>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</si>
  <si>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</si>
  <si>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</si>
  <si>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</si>
  <si>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</si>
  <si>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</si>
  <si>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</si>
  <si>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</si>
  <si>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</si>
  <si>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</si>
  <si>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</si>
  <si>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</si>
  <si>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</si>
  <si>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</si>
  <si>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</si>
  <si>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</si>
  <si>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</si>
  <si>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</si>
  <si>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</si>
  <si>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</si>
  <si>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</si>
  <si>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</si>
  <si>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</si>
  <si>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</si>
  <si>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</si>
  <si>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</si>
  <si>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</si>
  <si>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</si>
  <si>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</si>
  <si>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</si>
  <si>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</si>
  <si>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</si>
  <si>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</si>
  <si>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</si>
  <si>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</si>
  <si>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</si>
  <si>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</si>
  <si>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</si>
  <si>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</si>
  <si>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</si>
  <si>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</si>
  <si>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</si>
  <si>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</si>
  <si>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</si>
  <si>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</si>
  <si>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</si>
  <si>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</si>
  <si>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</si>
  <si>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</si>
  <si>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</si>
  <si>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</si>
  <si>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</si>
  <si>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</si>
  <si>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</si>
  <si>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</si>
  <si>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</si>
  <si>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</si>
  <si>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</si>
  <si>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</si>
  <si>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</si>
  <si>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</si>
  <si>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</si>
  <si>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</si>
  <si>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</si>
  <si>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</si>
  <si>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</si>
  <si>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</si>
  <si>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</si>
  <si>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</si>
  <si>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</si>
  <si>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</si>
  <si>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</si>
  <si>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</si>
  <si>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</si>
  <si>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</si>
  <si>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</si>
  <si>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</si>
  <si>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</si>
  <si>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</si>
  <si>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</si>
  <si>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</si>
  <si>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</si>
  <si>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</si>
  <si>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</si>
  <si>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</si>
  <si>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</si>
  <si>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</si>
  <si>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</si>
  <si>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</si>
  <si>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</si>
  <si>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</si>
  <si>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</si>
  <si>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</si>
  <si>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</si>
  <si>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</si>
  <si>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</si>
  <si>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</si>
  <si>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</si>
  <si>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</si>
  <si>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</si>
  <si>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</si>
  <si>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</si>
  <si>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</si>
  <si>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</si>
  <si>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</si>
  <si>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</si>
  <si>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</si>
  <si>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</si>
  <si>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</si>
  <si>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</si>
  <si>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</si>
  <si>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</si>
  <si>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</si>
  <si>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</si>
  <si>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</si>
  <si>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</si>
  <si>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</si>
  <si>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</si>
  <si>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</si>
  <si>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</si>
  <si>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</si>
  <si>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</si>
  <si>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</si>
  <si>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</si>
  <si>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</si>
  <si>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</si>
  <si>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</si>
  <si>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</si>
  <si>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</si>
  <si>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</si>
  <si>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</si>
  <si>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</si>
  <si>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</si>
  <si>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</si>
  <si>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</si>
  <si>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</si>
  <si>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</si>
  <si>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</si>
  <si>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</si>
  <si>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</si>
  <si>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</si>
  <si>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</si>
  <si>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</si>
  <si>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</si>
  <si>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</si>
  <si>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</si>
  <si>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</si>
  <si>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</si>
  <si>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</si>
  <si>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</si>
  <si>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</si>
  <si>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</si>
  <si>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</si>
  <si>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</si>
  <si>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</si>
  <si>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</si>
  <si>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</si>
  <si>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</si>
  <si>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</si>
  <si>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</si>
  <si>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</si>
  <si>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</si>
  <si>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</si>
  <si>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</si>
  <si>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</si>
  <si>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</si>
  <si>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</si>
  <si>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</si>
  <si>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</si>
  <si>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</si>
  <si>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</si>
  <si>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</si>
  <si>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</si>
  <si>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</si>
  <si>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</si>
  <si>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</si>
  <si>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</si>
  <si>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</si>
  <si>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</si>
  <si>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</si>
  <si>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</si>
  <si>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</si>
  <si>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</si>
  <si>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</si>
  <si>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</si>
  <si>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</si>
  <si>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</si>
  <si>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</si>
  <si>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</si>
  <si>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</si>
  <si>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</si>
  <si>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</si>
  <si>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</si>
  <si>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</si>
  <si>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</si>
  <si>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</si>
  <si>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</si>
  <si>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</si>
  <si>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</si>
  <si>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</si>
  <si>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</si>
  <si>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</si>
  <si>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</si>
  <si>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</si>
  <si>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</si>
  <si>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</si>
  <si>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</si>
  <si>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</si>
  <si>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</si>
  <si>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</si>
  <si>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</si>
  <si>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</si>
  <si>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</si>
  <si>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</si>
  <si>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</si>
  <si>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</si>
  <si>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</si>
  <si>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</si>
  <si>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</si>
  <si>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</si>
  <si>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</si>
  <si>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</si>
  <si>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</si>
  <si>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</si>
  <si>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</si>
  <si>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</si>
  <si>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</si>
  <si>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</si>
  <si>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</si>
  <si>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</si>
  <si>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</si>
  <si>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</si>
  <si>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</si>
  <si>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</si>
  <si>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</si>
  <si>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</si>
  <si>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</si>
  <si>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</si>
  <si>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</si>
  <si>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</si>
  <si>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</si>
  <si>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</si>
  <si>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</si>
  <si>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</si>
  <si>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</si>
  <si>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</si>
  <si>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</si>
  <si>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</si>
  <si>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</si>
  <si>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</si>
  <si>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</si>
  <si>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</si>
  <si>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</si>
  <si>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</si>
  <si>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</si>
  <si>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</si>
  <si>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</si>
  <si>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</si>
  <si>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</si>
  <si>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</si>
  <si>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</si>
  <si>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</si>
  <si>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</si>
  <si>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</si>
  <si>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</si>
  <si>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</si>
  <si>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</si>
  <si>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</si>
  <si>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</si>
  <si>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</si>
  <si>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</si>
  <si>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</si>
  <si>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</si>
  <si>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</si>
  <si>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</si>
  <si>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</si>
  <si>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</si>
  <si>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</si>
  <si>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</si>
  <si>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</si>
  <si>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</si>
  <si>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</si>
  <si>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</si>
  <si>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</si>
  <si>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</si>
  <si>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</si>
  <si>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</si>
  <si>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</si>
  <si>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</si>
  <si>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</si>
  <si>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</si>
  <si>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</si>
  <si>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</si>
  <si>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</si>
  <si>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</si>
  <si>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</si>
  <si>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</si>
  <si>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</si>
  <si>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</si>
  <si>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</si>
  <si>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</si>
  <si>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</si>
  <si>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</si>
  <si>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</si>
  <si>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</si>
  <si>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</si>
  <si>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</si>
  <si>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</si>
  <si>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</si>
  <si>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</si>
  <si>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</si>
  <si>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</si>
  <si>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</si>
  <si>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</si>
  <si>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</si>
  <si>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</si>
  <si>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</si>
  <si>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</si>
  <si>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</si>
  <si>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</si>
  <si>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</si>
  <si>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</si>
  <si>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</si>
  <si>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</si>
  <si>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</si>
  <si>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</si>
  <si>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</si>
  <si>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</si>
  <si>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</si>
  <si>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</si>
  <si>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</si>
  <si>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</si>
  <si>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</si>
  <si>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</si>
  <si>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</si>
  <si>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</si>
  <si>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</si>
  <si>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</si>
  <si>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</si>
  <si>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</si>
  <si>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</si>
  <si>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</si>
  <si>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</si>
  <si>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</si>
  <si>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</si>
  <si>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</si>
  <si>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</si>
  <si>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</si>
  <si>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</si>
  <si>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</si>
  <si>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</si>
  <si>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</si>
  <si>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</si>
  <si>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</si>
  <si>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</si>
  <si>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</si>
  <si>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</si>
  <si>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</si>
  <si>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</si>
  <si>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</si>
  <si>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</si>
  <si>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</si>
  <si>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</si>
  <si>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</si>
  <si>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</si>
  <si>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</si>
  <si>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</si>
  <si>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</si>
  <si>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</si>
  <si>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</si>
  <si>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</si>
  <si>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</si>
  <si>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</si>
  <si>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</si>
  <si>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</si>
  <si>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</si>
  <si>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</si>
  <si>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</si>
  <si>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</si>
  <si>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</si>
  <si>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</si>
  <si>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</si>
  <si>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</si>
  <si>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</si>
  <si>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</si>
  <si>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</si>
  <si>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</si>
  <si>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</si>
  <si>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</si>
  <si>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</si>
  <si>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</si>
  <si>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</si>
  <si>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</si>
  <si>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</si>
  <si>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</si>
  <si>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</si>
  <si>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</si>
  <si>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</si>
  <si>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</si>
  <si>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</si>
  <si>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</si>
  <si>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</si>
  <si>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</si>
  <si>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</si>
  <si>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</si>
  <si>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</si>
  <si>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</si>
  <si>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</si>
  <si>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</si>
  <si>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</si>
  <si>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</si>
  <si>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</si>
  <si>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</si>
  <si>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</si>
  <si>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</si>
  <si>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</si>
  <si>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</si>
  <si>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</si>
  <si>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</si>
  <si>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</si>
  <si>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</si>
  <si>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</si>
  <si>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</si>
  <si>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</si>
  <si>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</si>
  <si>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</si>
  <si>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</si>
  <si>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</si>
  <si>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</si>
  <si>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</si>
  <si>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</si>
  <si>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</si>
  <si>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</si>
  <si>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</si>
  <si>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</si>
  <si>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</si>
  <si>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</si>
  <si>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</si>
  <si>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</si>
  <si>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</si>
  <si>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</si>
  <si>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</si>
  <si>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</si>
  <si>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</si>
  <si>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</si>
  <si>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</si>
  <si>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</si>
  <si>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</si>
  <si>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</si>
  <si>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</si>
  <si>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</si>
  <si>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</si>
  <si>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</si>
  <si>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</si>
  <si>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</si>
  <si>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</si>
  <si>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</si>
  <si>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</si>
  <si>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</si>
  <si>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</si>
  <si>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</si>
  <si>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</si>
  <si>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</si>
  <si>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</si>
  <si>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</si>
  <si>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</si>
  <si>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</si>
  <si>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</si>
  <si>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</si>
  <si>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</si>
  <si>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</si>
  <si>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</si>
  <si>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</si>
  <si>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</si>
  <si>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</si>
  <si>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</si>
  <si>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</si>
  <si>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</si>
  <si>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</si>
  <si>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</si>
  <si>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</si>
  <si>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</si>
  <si>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</si>
  <si>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</si>
  <si>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</si>
  <si>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</si>
  <si>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</si>
  <si>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</si>
  <si>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</si>
  <si>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</si>
  <si>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</si>
  <si>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</si>
  <si>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</si>
  <si>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</si>
  <si>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</si>
  <si>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</si>
  <si>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</si>
  <si>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</si>
  <si>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</si>
  <si>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</si>
  <si>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</si>
  <si>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</si>
  <si>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</si>
  <si>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</si>
  <si>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</si>
  <si>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</si>
  <si>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</si>
  <si>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</si>
  <si>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</si>
  <si>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</si>
  <si>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</si>
  <si>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</si>
  <si>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</si>
  <si>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</si>
  <si>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</si>
  <si>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</si>
  <si>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</si>
  <si>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</si>
  <si>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</si>
  <si>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</si>
  <si>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</si>
  <si>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</si>
  <si>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</si>
  <si>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</si>
  <si>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</si>
  <si>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</si>
  <si>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</si>
  <si>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</si>
  <si>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</si>
  <si>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</si>
  <si>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</si>
  <si>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</si>
  <si>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</si>
  <si>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</si>
  <si>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</si>
  <si>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</si>
  <si>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</si>
  <si>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</si>
  <si>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</si>
  <si>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</si>
  <si>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</si>
  <si>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</si>
  <si>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</si>
  <si>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</si>
  <si>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</si>
  <si>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</si>
  <si>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</si>
  <si>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</si>
  <si>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</si>
  <si>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</si>
  <si>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</si>
  <si>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</si>
  <si>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</si>
  <si>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</si>
  <si>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</si>
  <si>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</si>
  <si>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</si>
  <si>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</si>
  <si>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</si>
  <si>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</si>
  <si>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</si>
  <si>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</si>
  <si>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</si>
  <si>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</si>
  <si>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</si>
  <si>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</si>
  <si>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</si>
  <si>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</si>
  <si>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</si>
  <si>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</si>
  <si>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</si>
  <si>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</si>
  <si>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</si>
  <si>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</si>
  <si>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</si>
  <si>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</si>
  <si>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</si>
  <si>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</si>
  <si>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</si>
  <si>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</si>
  <si>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</si>
  <si>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</si>
  <si>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</si>
  <si>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</si>
  <si>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</si>
  <si>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</si>
  <si>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</si>
  <si>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</si>
  <si>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</si>
  <si>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</si>
  <si>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</si>
  <si>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</si>
  <si>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</si>
  <si>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</si>
  <si>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</si>
  <si>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</si>
  <si>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</si>
  <si>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</si>
  <si>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</si>
  <si>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</si>
  <si>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</si>
  <si>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</si>
  <si>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</si>
  <si>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</si>
  <si>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</si>
  <si>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</si>
  <si>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</si>
  <si>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</si>
  <si>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</si>
  <si>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</si>
  <si>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</si>
  <si>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</si>
  <si>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</si>
  <si>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</si>
  <si>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</si>
  <si>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</si>
  <si>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</si>
  <si>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</si>
  <si>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</si>
  <si>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</si>
  <si>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</si>
  <si>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</si>
  <si>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</si>
  <si>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</si>
  <si>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</si>
  <si>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</si>
  <si>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</si>
  <si>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</si>
  <si>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</si>
  <si>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</si>
  <si>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</si>
  <si>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</si>
  <si>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</si>
  <si>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</si>
  <si>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</si>
  <si>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</si>
  <si>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</si>
  <si>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</si>
  <si>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</si>
  <si>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</si>
  <si>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</si>
  <si>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</si>
  <si>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</si>
  <si>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</si>
  <si>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</si>
  <si>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</si>
  <si>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</si>
  <si>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</si>
  <si>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</si>
  <si>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</si>
  <si>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</si>
  <si>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</si>
  <si>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</si>
  <si>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</si>
  <si>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</si>
  <si>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</si>
  <si>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</si>
  <si>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</si>
  <si>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</si>
  <si>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</si>
  <si>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</si>
  <si>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</si>
  <si>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</si>
  <si>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</si>
  <si>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</si>
  <si>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</si>
  <si>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</si>
  <si>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</si>
  <si>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</si>
  <si>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</si>
  <si>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</si>
  <si>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</si>
  <si>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</si>
  <si>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</si>
  <si>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</si>
  <si>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</si>
  <si>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</si>
  <si>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</si>
  <si>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</si>
  <si>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</si>
  <si>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</si>
  <si>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</si>
  <si>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</si>
  <si>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</si>
  <si>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</si>
  <si>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</si>
  <si>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</si>
  <si>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</si>
  <si>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</si>
  <si>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</si>
  <si>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</si>
  <si>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</si>
  <si>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</si>
  <si>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</si>
  <si>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</si>
  <si>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</si>
  <si>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</si>
  <si>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</si>
  <si>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</si>
  <si>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</si>
  <si>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</si>
  <si>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</si>
  <si>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</si>
  <si>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</si>
  <si>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</si>
  <si>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</si>
  <si>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</si>
  <si>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</si>
  <si>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</si>
  <si>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</si>
  <si>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</si>
  <si>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</si>
  <si>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</si>
  <si>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</si>
  <si>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</si>
  <si>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</si>
  <si>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</si>
  <si>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</si>
  <si>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</si>
  <si>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</si>
  <si>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</si>
  <si>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</si>
  <si>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</si>
  <si>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</si>
  <si>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</si>
  <si>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</si>
  <si>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</si>
  <si>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</si>
  <si>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</si>
  <si>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</si>
  <si>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</si>
  <si>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</si>
  <si>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</si>
  <si>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</si>
  <si>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</si>
  <si>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</si>
  <si>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</si>
  <si>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</si>
  <si>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</si>
  <si>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</si>
  <si>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</si>
  <si>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</si>
  <si>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</si>
  <si>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</si>
  <si>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</si>
  <si>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</si>
  <si>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</si>
  <si>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</si>
  <si>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</si>
  <si>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</si>
  <si>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</si>
  <si>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</si>
  <si>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</si>
  <si>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</si>
  <si>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</si>
  <si>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</si>
  <si>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</si>
  <si>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</si>
  <si>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</si>
  <si>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</si>
  <si>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</si>
  <si>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</si>
  <si>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</si>
  <si>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</si>
  <si>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</si>
  <si>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</si>
  <si>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</si>
  <si>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</si>
  <si>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</si>
  <si>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</si>
  <si>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</si>
  <si>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</si>
  <si>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</si>
  <si>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</si>
  <si>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</si>
  <si>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</si>
  <si>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</si>
  <si>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</si>
  <si>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</si>
  <si>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</si>
  <si>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</si>
  <si>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</si>
  <si>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</si>
  <si>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</si>
  <si>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</si>
  <si>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</si>
  <si>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</si>
  <si>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</si>
  <si>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</si>
  <si>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</si>
  <si>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</si>
  <si>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</si>
  <si>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</si>
  <si>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</si>
  <si>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</si>
  <si>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</si>
  <si>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</si>
  <si>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</si>
  <si>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</si>
  <si>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</si>
  <si>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</si>
  <si>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</si>
  <si>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</si>
  <si>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</si>
  <si>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</si>
  <si>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</si>
  <si>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</si>
  <si>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</si>
  <si>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</si>
  <si>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</si>
  <si>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</si>
  <si>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</si>
  <si>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</si>
  <si>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</si>
  <si>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</si>
  <si>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</si>
  <si>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</si>
  <si>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</si>
  <si>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</si>
  <si>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</si>
  <si>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</si>
  <si>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</si>
  <si>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</si>
  <si>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</si>
  <si>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</si>
  <si>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</si>
  <si>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</si>
  <si>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</si>
  <si>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</si>
  <si>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</si>
  <si>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</si>
  <si>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</si>
  <si>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</si>
  <si>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</si>
  <si>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</si>
  <si>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</si>
  <si>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</si>
  <si>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</si>
  <si>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</si>
  <si>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</si>
  <si>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</si>
  <si>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</si>
  <si>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</si>
  <si>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</si>
  <si>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</si>
  <si>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</si>
  <si>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</si>
  <si>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</si>
  <si>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</si>
  <si>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</si>
  <si>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</si>
  <si>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</si>
  <si>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</si>
  <si>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</si>
  <si>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</si>
  <si>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</si>
  <si>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</si>
  <si>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</si>
  <si>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</si>
  <si>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</si>
  <si>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</si>
  <si>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</si>
  <si>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</si>
  <si>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</si>
  <si>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</si>
  <si>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</si>
  <si>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</si>
  <si>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</si>
  <si>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</si>
  <si>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</si>
  <si>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</si>
  <si>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</si>
  <si>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</si>
  <si>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</si>
  <si>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</si>
  <si>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</si>
  <si>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</si>
  <si>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</si>
  <si>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</si>
  <si>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</si>
  <si>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</si>
  <si>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</si>
  <si>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</si>
  <si>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</si>
  <si>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</si>
  <si>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</si>
  <si>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</si>
  <si>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</si>
  <si>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</si>
  <si>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</si>
  <si>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</si>
  <si>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</si>
  <si>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</si>
  <si>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</si>
  <si>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</si>
  <si>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</si>
  <si>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</si>
  <si>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</si>
  <si>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</si>
  <si>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</si>
  <si>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</si>
  <si>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</si>
  <si>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</si>
  <si>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</si>
  <si>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</si>
  <si>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</si>
  <si>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</si>
  <si>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</si>
  <si>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</si>
  <si>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</si>
  <si>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</si>
  <si>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</si>
  <si>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</si>
  <si>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</si>
  <si>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</si>
  <si>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</si>
  <si>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</si>
  <si>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</si>
  <si>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</si>
  <si>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</si>
  <si>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</si>
  <si>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</si>
  <si>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</si>
  <si>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</si>
  <si>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</si>
  <si>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</si>
  <si>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</si>
  <si>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</si>
  <si>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</si>
  <si>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</si>
  <si>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</si>
  <si>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</si>
  <si>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</si>
  <si>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</si>
  <si>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</si>
  <si>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</si>
  <si>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</si>
  <si>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</si>
  <si>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</si>
  <si>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</si>
  <si>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</si>
  <si>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</si>
  <si>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</si>
  <si>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</si>
  <si>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</si>
  <si>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</si>
  <si>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</si>
  <si>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</si>
  <si>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</si>
  <si>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</si>
  <si>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</si>
  <si>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</si>
  <si>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</si>
  <si>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</si>
  <si>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</si>
  <si>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</si>
  <si>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</si>
  <si>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</si>
  <si>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</si>
  <si>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</si>
  <si>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</si>
  <si>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</si>
  <si>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</si>
  <si>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</si>
  <si>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</si>
  <si>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</si>
  <si>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</si>
  <si>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</si>
  <si>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</si>
  <si>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</si>
  <si>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</si>
  <si>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</si>
  <si>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</si>
  <si>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</si>
  <si>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</si>
  <si>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</si>
  <si>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</si>
  <si>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</si>
  <si>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</si>
  <si>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</si>
  <si>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</si>
  <si>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</si>
  <si>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</si>
  <si>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</si>
  <si>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</si>
  <si>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</si>
  <si>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</si>
  <si>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</si>
  <si>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</si>
  <si>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</si>
  <si>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</si>
  <si>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</si>
  <si>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</si>
  <si>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</si>
  <si>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</si>
  <si>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</si>
  <si>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</si>
  <si>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</si>
  <si>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</si>
  <si>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</si>
  <si>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</si>
  <si>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</si>
  <si>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</si>
  <si>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</si>
  <si>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</si>
  <si>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</si>
  <si>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</si>
  <si>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</si>
  <si>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</si>
  <si>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</si>
  <si>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</si>
  <si>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</si>
  <si>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</si>
  <si>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</si>
  <si>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</si>
  <si>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</si>
  <si>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</si>
  <si>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</si>
  <si>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</si>
  <si>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</si>
  <si>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</si>
  <si>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</si>
  <si>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</si>
  <si>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</si>
  <si>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</si>
  <si>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</si>
  <si>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</si>
  <si>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</si>
  <si>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</si>
  <si>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</si>
  <si>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</si>
  <si>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</si>
  <si>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</si>
  <si>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</si>
  <si>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</si>
  <si>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</si>
  <si>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</si>
  <si>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</si>
  <si>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</si>
  <si>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</si>
  <si>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</si>
  <si>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</si>
  <si>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</si>
  <si>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</si>
  <si>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</si>
  <si>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</si>
  <si>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</si>
  <si>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</si>
  <si>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</si>
  <si>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</si>
  <si>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</si>
  <si>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</si>
  <si>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</si>
  <si>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</si>
  <si>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</si>
  <si>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</si>
  <si>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</si>
  <si>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</si>
  <si>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</si>
  <si>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</si>
  <si>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</si>
  <si>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</si>
  <si>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</si>
  <si>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</si>
  <si>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</si>
  <si>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</si>
  <si>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</si>
  <si>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</si>
  <si>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</si>
  <si>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</si>
  <si>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</si>
  <si>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</si>
  <si>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</si>
  <si>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</si>
  <si>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</si>
  <si>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</si>
  <si>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</si>
  <si>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</si>
  <si>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</si>
  <si>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</si>
  <si>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</si>
  <si>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</si>
  <si>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</si>
  <si>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</si>
  <si>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</si>
  <si>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</si>
  <si>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</si>
  <si>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</si>
  <si>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</si>
  <si>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</si>
  <si>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</si>
  <si>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</si>
  <si>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</si>
  <si>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</si>
  <si>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</si>
  <si>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</si>
  <si>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</si>
  <si>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</si>
  <si>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</si>
  <si>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</si>
  <si>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</si>
  <si>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</si>
  <si>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</si>
  <si>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</si>
  <si>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</si>
  <si>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</si>
  <si>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</si>
  <si>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</si>
  <si>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</si>
  <si>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</si>
  <si>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</si>
  <si>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</si>
  <si>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</si>
  <si>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</si>
  <si>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</si>
  <si>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</si>
  <si>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</si>
  <si>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</si>
  <si>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</si>
  <si>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</si>
  <si>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</si>
  <si>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</si>
  <si>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</si>
  <si>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</si>
  <si>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</si>
  <si>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</si>
  <si>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</si>
  <si>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</si>
  <si>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</si>
  <si>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</si>
  <si>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</si>
  <si>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</si>
  <si>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</si>
  <si>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</si>
  <si>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</si>
  <si>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</si>
  <si>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</si>
  <si>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</si>
  <si>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</si>
  <si>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</si>
  <si>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</si>
  <si>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</si>
  <si>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</si>
  <si>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</si>
  <si>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</si>
  <si>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</si>
  <si>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</si>
  <si>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</si>
  <si>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</si>
  <si>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</si>
  <si>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</si>
  <si>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</si>
  <si>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</si>
  <si>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</si>
  <si>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</si>
  <si>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</si>
  <si>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</si>
  <si>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</si>
  <si>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</si>
  <si>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</si>
  <si>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</si>
  <si>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</si>
  <si>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</si>
  <si>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</si>
  <si>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</si>
  <si>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</si>
  <si>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</si>
  <si>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</si>
  <si>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</si>
  <si>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</si>
  <si>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</si>
  <si>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</si>
  <si>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</si>
  <si>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</si>
  <si>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</si>
  <si>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</si>
  <si>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</si>
  <si>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</si>
  <si>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</si>
  <si>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</si>
  <si>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</si>
  <si>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</si>
  <si>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</si>
  <si>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</si>
  <si>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</si>
  <si>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</si>
  <si>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</si>
  <si>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</si>
  <si>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</si>
  <si>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</si>
  <si>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</si>
  <si>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</si>
  <si>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</si>
  <si>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</si>
  <si>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</si>
  <si>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</si>
  <si>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</si>
  <si>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</si>
  <si>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</si>
  <si>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</si>
  <si>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</si>
  <si>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</si>
  <si>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</si>
  <si>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</si>
  <si>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</si>
  <si>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</si>
  <si>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</si>
  <si>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</si>
  <si>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</si>
  <si>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</si>
  <si>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</si>
  <si>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</si>
  <si>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</si>
  <si>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</si>
  <si>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</si>
  <si>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</si>
  <si>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</si>
  <si>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</si>
  <si>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</si>
  <si>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</si>
  <si>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</si>
  <si>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</si>
  <si>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</si>
  <si>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</si>
  <si>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</si>
  <si>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</si>
  <si>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</si>
  <si>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</si>
  <si>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</si>
  <si>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</si>
  <si>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</si>
  <si>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</si>
  <si>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</si>
  <si>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</si>
  <si>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</si>
  <si>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</si>
  <si>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</si>
  <si>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</si>
  <si>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</si>
  <si>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</si>
  <si>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</si>
  <si>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</si>
  <si>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</si>
  <si>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</si>
  <si>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</si>
  <si>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</si>
  <si>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</si>
  <si>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</si>
  <si>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</si>
  <si>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</si>
  <si>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</si>
  <si>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</si>
  <si>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</si>
  <si>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</si>
  <si>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</si>
  <si>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</si>
  <si>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</si>
  <si>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</si>
  <si>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</si>
  <si>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</si>
  <si>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</si>
  <si>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</si>
  <si>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</si>
  <si>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</si>
  <si>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</si>
  <si>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</si>
  <si>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</si>
  <si>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</si>
  <si>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</si>
  <si>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</si>
  <si>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</si>
  <si>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</si>
  <si>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</si>
  <si>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</si>
  <si>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</si>
  <si>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</si>
  <si>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</si>
  <si>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</si>
  <si>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</si>
  <si>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</si>
  <si>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</si>
  <si>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</si>
  <si>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</si>
  <si>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</si>
  <si>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</si>
  <si>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</si>
  <si>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</si>
  <si>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</si>
  <si>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</si>
  <si>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</si>
  <si>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</si>
  <si>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</si>
  <si>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</si>
  <si>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</si>
  <si>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</si>
  <si>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</si>
  <si>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</si>
  <si>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</si>
  <si>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</si>
  <si>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</si>
  <si>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</si>
  <si>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</si>
  <si>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</si>
  <si>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</si>
  <si>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</si>
  <si>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</si>
  <si>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</si>
  <si>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</si>
  <si>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</si>
  <si>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</si>
  <si>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</si>
  <si>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</si>
  <si>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</si>
  <si>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</si>
  <si>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</si>
  <si>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</si>
  <si>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</si>
  <si>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</si>
  <si>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</si>
  <si>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</si>
  <si>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</si>
  <si>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</si>
  <si>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</si>
  <si>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</si>
  <si>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</si>
  <si>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</si>
  <si>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</si>
  <si>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</si>
  <si>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</si>
  <si>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</si>
  <si>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</si>
  <si>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</si>
  <si>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</si>
  <si>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</si>
  <si>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</si>
  <si>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</si>
  <si>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</si>
  <si>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</si>
  <si>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</si>
  <si>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</si>
  <si>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</si>
  <si>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</si>
  <si>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</si>
  <si>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</si>
  <si>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</si>
  <si>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</si>
  <si>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</si>
  <si>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</si>
  <si>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</si>
  <si>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</si>
  <si>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</si>
  <si>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</si>
  <si>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</si>
  <si>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</si>
  <si>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</si>
  <si>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</si>
  <si>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</si>
  <si>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</si>
  <si>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</si>
  <si>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</si>
  <si>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</si>
  <si>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</si>
  <si>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</si>
  <si>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</si>
  <si>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</si>
  <si>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</si>
  <si>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</si>
  <si>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</si>
  <si>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</si>
  <si>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</si>
  <si>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</si>
  <si>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</si>
  <si>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</si>
  <si>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</si>
  <si>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</si>
  <si>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</si>
  <si>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</si>
  <si>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</si>
  <si>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</si>
  <si>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</si>
  <si>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</si>
  <si>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</si>
  <si>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</si>
  <si>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</si>
  <si>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</si>
  <si>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</si>
  <si>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</si>
  <si>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</si>
  <si>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</si>
  <si>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</si>
  <si>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</si>
  <si>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</si>
  <si>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</si>
  <si>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</si>
  <si>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</si>
  <si>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</si>
  <si>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</si>
  <si>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</si>
  <si>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</si>
  <si>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</si>
  <si>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</si>
  <si>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</si>
  <si>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</si>
  <si>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</si>
  <si>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</si>
  <si>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</si>
  <si>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</si>
  <si>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</si>
  <si>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</si>
  <si>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</si>
  <si>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</si>
  <si>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</si>
  <si>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</si>
  <si>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</si>
  <si>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</si>
  <si>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</si>
  <si>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</si>
  <si>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</si>
  <si>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</si>
  <si>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</si>
  <si>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</si>
  <si>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</si>
  <si>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</si>
  <si>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</si>
  <si>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</si>
  <si>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</si>
  <si>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</si>
  <si>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</si>
  <si>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</si>
  <si>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</si>
  <si>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</si>
  <si>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</si>
  <si>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</si>
  <si>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</si>
  <si>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</si>
  <si>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</si>
  <si>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</si>
  <si>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</si>
  <si>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</si>
  <si>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</si>
  <si>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</si>
  <si>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</si>
  <si>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</si>
  <si>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</si>
  <si>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</si>
  <si>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</si>
  <si>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</si>
  <si>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</si>
  <si>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</si>
  <si>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</si>
  <si>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</si>
  <si>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</si>
  <si>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</si>
  <si>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</si>
  <si>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</si>
  <si>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</si>
  <si>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</si>
  <si>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</si>
  <si>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</si>
  <si>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</si>
  <si>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</si>
  <si>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</si>
  <si>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</si>
  <si>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</si>
  <si>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</si>
  <si>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</si>
  <si>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</si>
  <si>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</si>
  <si>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</si>
  <si>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</si>
  <si>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</si>
  <si>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</si>
  <si>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</si>
  <si>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</si>
  <si>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</si>
  <si>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</si>
  <si>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</si>
  <si>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</si>
  <si>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</si>
  <si>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</si>
  <si>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</si>
  <si>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</si>
  <si>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</si>
  <si>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</si>
  <si>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</si>
  <si>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</si>
  <si>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</si>
  <si>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</si>
  <si>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</si>
  <si>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</si>
  <si>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</si>
  <si>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</si>
  <si>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</si>
  <si>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</si>
  <si>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</si>
  <si>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</si>
  <si>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</si>
  <si>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</si>
  <si>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</si>
  <si>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</si>
  <si>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</si>
  <si>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</si>
  <si>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</si>
  <si>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</si>
  <si>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</si>
  <si>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</si>
  <si>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</si>
  <si>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</si>
  <si>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</si>
  <si>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</si>
  <si>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</si>
  <si>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</si>
  <si>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</si>
  <si>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</si>
  <si>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</si>
  <si>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</si>
  <si>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</si>
  <si>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</si>
  <si>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</si>
  <si>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</si>
  <si>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</si>
  <si>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</si>
  <si>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</si>
  <si>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</si>
  <si>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</si>
  <si>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</si>
  <si>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</si>
  <si>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</si>
  <si>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</si>
  <si>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</si>
  <si>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</si>
  <si>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</si>
  <si>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</si>
  <si>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</si>
  <si>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</si>
  <si>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</si>
  <si>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</si>
  <si>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</si>
  <si>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</si>
  <si>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</si>
  <si>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</si>
  <si>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</si>
  <si>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</si>
  <si>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</si>
  <si>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</si>
  <si>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</si>
  <si>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</si>
  <si>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</si>
  <si>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</si>
  <si>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</si>
  <si>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</si>
  <si>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</si>
  <si>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</si>
  <si>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</si>
  <si>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</si>
  <si>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</si>
  <si>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</si>
  <si>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</si>
  <si>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</si>
  <si>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</si>
  <si>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</si>
  <si>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</si>
  <si>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</si>
  <si>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</si>
  <si>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</si>
  <si>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</si>
  <si>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</si>
  <si>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</si>
  <si>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</si>
  <si>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</si>
  <si>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</si>
  <si>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</si>
  <si>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</si>
  <si>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</si>
  <si>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</si>
  <si>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</si>
  <si>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</si>
  <si>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</si>
  <si>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</si>
  <si>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</si>
  <si>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</si>
  <si>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</si>
  <si>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</si>
  <si>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</si>
  <si>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</si>
  <si>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</si>
  <si>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</si>
  <si>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</si>
  <si>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</si>
  <si>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</si>
  <si>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</si>
  <si>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</si>
  <si>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</si>
  <si>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</si>
  <si>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</si>
  <si>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</si>
  <si>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</si>
  <si>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</si>
  <si>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</si>
  <si>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</si>
  <si>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</si>
  <si>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</si>
  <si>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</si>
  <si>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</si>
  <si>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</si>
  <si>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</si>
  <si>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</si>
  <si>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</si>
  <si>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</si>
  <si>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</si>
  <si>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</si>
  <si>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</si>
  <si>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</si>
  <si>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</si>
  <si>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</si>
  <si>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</si>
  <si>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</si>
  <si>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</si>
  <si>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</si>
  <si>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</si>
  <si>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</si>
  <si>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</si>
  <si>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</si>
  <si>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</si>
  <si>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</si>
  <si>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</si>
  <si>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</si>
  <si>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</si>
  <si>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</si>
  <si>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</si>
  <si>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</si>
  <si>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</si>
  <si>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</si>
  <si>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</si>
  <si>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</si>
  <si>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</si>
  <si>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</si>
  <si>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</si>
  <si>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</si>
  <si>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</si>
  <si>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</si>
  <si>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</si>
  <si>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</si>
  <si>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</si>
  <si>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</si>
  <si>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</si>
  <si>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</si>
  <si>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</si>
  <si>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</si>
  <si>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</si>
  <si>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</si>
  <si>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</si>
  <si>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</si>
  <si>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</si>
  <si>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</si>
  <si>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</si>
  <si>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</si>
  <si>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</si>
  <si>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</si>
  <si>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</si>
  <si>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</si>
  <si>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</si>
  <si>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</si>
  <si>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</si>
  <si>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</si>
  <si>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</si>
  <si>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</si>
  <si>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</si>
  <si>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</si>
  <si>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</si>
  <si>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</si>
  <si>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</si>
  <si>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</si>
  <si>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</si>
  <si>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</si>
  <si>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</si>
  <si>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</si>
  <si>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</si>
  <si>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</si>
  <si>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</si>
  <si>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</si>
  <si>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</si>
  <si>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</si>
  <si>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</si>
  <si>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</si>
  <si>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</si>
  <si>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</si>
  <si>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</si>
  <si>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</si>
  <si>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</si>
  <si>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</si>
  <si>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</si>
  <si>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</si>
  <si>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</si>
  <si>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</si>
  <si>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</si>
  <si>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</si>
  <si>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</si>
  <si>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</si>
  <si>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</si>
  <si>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</si>
  <si>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</si>
  <si>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</si>
  <si>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</si>
  <si>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</si>
  <si>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</si>
  <si>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</si>
  <si>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</si>
  <si>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</si>
  <si>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</si>
  <si>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</si>
  <si>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</si>
  <si>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</si>
  <si>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</si>
  <si>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</si>
  <si>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</si>
  <si>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</si>
  <si>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</si>
  <si>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</si>
  <si>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</si>
  <si>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</si>
  <si>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</si>
  <si>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</si>
  <si>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</si>
  <si>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</si>
  <si>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</si>
  <si>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</si>
  <si>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</si>
  <si>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</si>
  <si>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</si>
  <si>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</si>
  <si>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</si>
  <si>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</si>
  <si>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</si>
  <si>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</si>
  <si>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</si>
  <si>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</si>
  <si>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</si>
  <si>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</si>
  <si>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</si>
  <si>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</si>
  <si>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</si>
  <si>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</si>
  <si>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</si>
  <si>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</si>
  <si>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</si>
  <si>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</si>
  <si>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</si>
  <si>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</si>
  <si>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</si>
  <si>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</si>
  <si>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</si>
  <si>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</si>
  <si>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</si>
  <si>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</si>
  <si>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</si>
  <si>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</si>
  <si>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</si>
  <si>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</si>
  <si>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</si>
  <si>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</si>
  <si>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</si>
  <si>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</si>
  <si>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</si>
  <si>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</si>
  <si>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</si>
  <si>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</si>
  <si>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</si>
  <si>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</si>
  <si>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</si>
  <si>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</si>
  <si>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</si>
  <si>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</si>
  <si>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</si>
  <si>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</si>
  <si>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</si>
  <si>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</si>
  <si>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</si>
  <si>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</si>
  <si>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</si>
  <si>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</si>
  <si>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</si>
  <si>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</si>
  <si>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</si>
  <si>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</si>
  <si>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</si>
  <si>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</si>
  <si>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</si>
  <si>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</si>
  <si>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</si>
  <si>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</si>
  <si>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</si>
  <si>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</si>
  <si>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</si>
  <si>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</si>
  <si>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</si>
  <si>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</si>
  <si>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</si>
  <si>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</si>
  <si>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</si>
  <si>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</si>
  <si>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</si>
  <si>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</si>
  <si>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</si>
  <si>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</si>
  <si>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</si>
  <si>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</si>
  <si>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</si>
  <si>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</si>
  <si>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</si>
  <si>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</si>
  <si>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</si>
  <si>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</si>
  <si>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</si>
  <si>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</si>
  <si>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</si>
  <si>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</si>
  <si>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</si>
  <si>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</si>
  <si>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</si>
  <si>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</si>
  <si>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</si>
  <si>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</si>
  <si>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</si>
  <si>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</si>
  <si>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</si>
  <si>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</si>
  <si>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</si>
  <si>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</si>
  <si>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</si>
  <si>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</si>
  <si>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</si>
  <si>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</si>
  <si>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</si>
  <si>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</si>
  <si>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</si>
  <si>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</si>
  <si>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</si>
  <si>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</si>
  <si>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</si>
  <si>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</si>
  <si>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</si>
  <si>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</si>
  <si>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</si>
  <si>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</si>
  <si>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</si>
  <si>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</si>
  <si>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</si>
  <si>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</si>
  <si>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</si>
  <si>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</si>
  <si>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</si>
  <si>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</si>
  <si>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</si>
  <si>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</si>
  <si>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</si>
  <si>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</si>
  <si>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</si>
  <si>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</si>
  <si>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</si>
  <si>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</si>
  <si>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</si>
  <si>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</si>
  <si>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</si>
  <si>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</si>
  <si>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</si>
  <si>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</si>
  <si>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</si>
  <si>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</si>
  <si>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</si>
  <si>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</si>
  <si>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</si>
  <si>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</si>
  <si>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</si>
  <si>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</si>
  <si>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</si>
  <si>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</si>
  <si>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</si>
  <si>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</si>
  <si>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</si>
  <si>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</si>
  <si>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</si>
  <si>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</si>
  <si>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</si>
  <si>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</si>
  <si>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</si>
  <si>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</si>
  <si>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</si>
  <si>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</si>
  <si>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</si>
  <si>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</si>
  <si>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</si>
  <si>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</si>
  <si>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</si>
  <si>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</si>
  <si>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</si>
  <si>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</si>
  <si>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</si>
  <si>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</si>
  <si>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</si>
  <si>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</si>
  <si>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</si>
  <si>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</si>
  <si>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</si>
  <si>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</si>
  <si>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</si>
  <si>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</si>
  <si>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</si>
  <si>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</si>
  <si>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</si>
  <si>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</si>
  <si>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</si>
  <si>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</si>
  <si>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</si>
  <si>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</si>
  <si>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</si>
  <si>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</si>
  <si>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</si>
  <si>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</si>
  <si>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</si>
  <si>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</si>
  <si>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</si>
  <si>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</si>
  <si>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</si>
  <si>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</si>
  <si>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</si>
  <si>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</si>
  <si>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</si>
  <si>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</si>
  <si>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</si>
  <si>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</si>
  <si>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</si>
  <si>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</si>
  <si>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</si>
  <si>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</si>
  <si>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</si>
  <si>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</si>
  <si>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</si>
  <si>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</si>
  <si>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</si>
  <si>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</si>
  <si>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</si>
  <si>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</si>
  <si>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</si>
  <si>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</si>
  <si>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</si>
  <si>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</si>
  <si>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</si>
  <si>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</si>
  <si>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</si>
  <si>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</si>
  <si>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</si>
  <si>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</si>
  <si>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</si>
  <si>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</si>
  <si>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</si>
  <si>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</si>
  <si>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</si>
  <si>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</si>
  <si>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</si>
  <si>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</si>
  <si>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</si>
  <si>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</si>
  <si>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</si>
  <si>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</si>
  <si>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</si>
  <si>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</si>
  <si>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</si>
  <si>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</si>
  <si>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</si>
  <si>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</si>
  <si>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</si>
  <si>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</si>
  <si>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</si>
  <si>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</si>
  <si>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</si>
  <si>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</si>
  <si>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</si>
  <si>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</si>
  <si>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</si>
  <si>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</si>
  <si>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</si>
  <si>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</si>
  <si>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</si>
  <si>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</si>
  <si>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</si>
  <si>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</si>
  <si>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</si>
  <si>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</si>
  <si>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</si>
  <si>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</si>
  <si>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</si>
  <si>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</si>
  <si>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</si>
  <si>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</si>
  <si>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</si>
  <si>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</si>
  <si>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</si>
  <si>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</si>
  <si>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</si>
  <si>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</si>
  <si>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</si>
  <si>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</si>
  <si>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</si>
  <si>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</si>
  <si>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</si>
  <si>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</si>
  <si>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</si>
  <si>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</si>
  <si>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</si>
  <si>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</si>
  <si>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</si>
  <si>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</si>
  <si>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</si>
  <si>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</si>
  <si>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</si>
  <si>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</si>
  <si>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</si>
  <si>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</si>
  <si>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</si>
  <si>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</si>
  <si>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</si>
  <si>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</si>
  <si>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</si>
  <si>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</si>
  <si>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</si>
  <si>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</si>
  <si>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</si>
  <si>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</si>
  <si>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</si>
  <si>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</si>
  <si>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</si>
  <si>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</si>
  <si>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</si>
  <si>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</si>
  <si>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</si>
  <si>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</si>
  <si>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</si>
  <si>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</si>
  <si>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</si>
  <si>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</si>
  <si>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</si>
  <si>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</si>
  <si>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</si>
  <si>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</si>
  <si>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</si>
  <si>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</si>
  <si>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</si>
  <si>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</si>
  <si>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</si>
  <si>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</si>
  <si>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</si>
  <si>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</si>
  <si>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</si>
  <si>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</si>
  <si>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</si>
  <si>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</si>
  <si>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</si>
  <si>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</si>
  <si>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</si>
  <si>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</si>
  <si>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</si>
  <si>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</si>
  <si>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</si>
  <si>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</si>
  <si>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</si>
  <si>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</si>
  <si>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</si>
  <si>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</si>
  <si>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</si>
  <si>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</si>
  <si>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</si>
  <si>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</si>
  <si>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</si>
  <si>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</si>
  <si>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</si>
  <si>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</si>
  <si>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</si>
  <si>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</si>
  <si>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</si>
  <si>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</si>
  <si>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</si>
  <si>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</si>
  <si>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</si>
  <si>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</si>
  <si>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</si>
  <si>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</si>
  <si>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</si>
  <si>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</si>
  <si>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</si>
  <si>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</si>
  <si>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</si>
  <si>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</si>
  <si>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</si>
  <si>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</si>
  <si>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</si>
  <si>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</si>
  <si>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</si>
  <si>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</si>
  <si>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</si>
  <si>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</si>
  <si>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</si>
  <si>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</si>
  <si>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</si>
  <si>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</si>
  <si>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</si>
  <si>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</si>
  <si>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</si>
  <si>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</si>
  <si>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</si>
  <si>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</si>
  <si>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</si>
  <si>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</si>
  <si>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</si>
  <si>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</si>
  <si>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</si>
  <si>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</si>
  <si>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</si>
  <si>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</si>
  <si>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</si>
  <si>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</si>
  <si>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</si>
  <si>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</si>
  <si>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</si>
  <si>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</si>
  <si>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</si>
  <si>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</si>
  <si>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</si>
  <si>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</si>
  <si>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</si>
  <si>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</si>
  <si>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</si>
  <si>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</si>
  <si>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</si>
  <si>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</si>
  <si>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</si>
  <si>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</si>
  <si>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</si>
  <si>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</si>
  <si>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</si>
  <si>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</si>
  <si>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</si>
  <si>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</si>
  <si>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</si>
  <si>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</si>
  <si>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</si>
  <si>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</si>
  <si>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</si>
  <si>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</si>
  <si>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</si>
  <si>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</si>
  <si>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</si>
  <si>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</si>
  <si>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</si>
  <si>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</si>
  <si>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</si>
  <si>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</si>
  <si>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</si>
  <si>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</si>
  <si>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</si>
  <si>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</si>
  <si>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</si>
  <si>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</si>
  <si>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</si>
  <si>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</si>
  <si>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</si>
  <si>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</si>
  <si>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</si>
  <si>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</si>
  <si>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</si>
  <si>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</si>
  <si>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</si>
  <si>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</si>
  <si>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</si>
  <si>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</si>
  <si>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</si>
  <si>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</si>
  <si>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</si>
  <si>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</si>
  <si>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</si>
  <si>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</si>
  <si>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</si>
  <si>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</si>
  <si>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</si>
  <si>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</si>
  <si>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</si>
  <si>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</si>
  <si>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</si>
  <si>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</si>
  <si>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</si>
  <si>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</si>
  <si>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</si>
  <si>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</si>
  <si>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</si>
  <si>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</si>
  <si>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</si>
  <si>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</si>
  <si>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</si>
  <si>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</si>
  <si>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</si>
  <si>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</si>
  <si>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</si>
  <si>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</si>
  <si>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</si>
  <si>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</si>
  <si>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</si>
  <si>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</si>
  <si>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</si>
  <si>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</si>
  <si>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</si>
  <si>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</si>
  <si>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</si>
  <si>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</si>
  <si>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</si>
  <si>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</si>
  <si>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</si>
  <si>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</si>
  <si>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</si>
  <si>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</si>
  <si>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</si>
  <si>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</si>
  <si>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</si>
  <si>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</si>
  <si>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</si>
  <si>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</si>
  <si>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</si>
  <si>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</si>
  <si>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</si>
  <si>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</si>
  <si>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</si>
  <si>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</si>
  <si>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</si>
  <si>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</si>
  <si>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</si>
  <si>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</si>
  <si>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</si>
  <si>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</si>
  <si>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</si>
  <si>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</si>
  <si>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</si>
  <si>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</si>
  <si>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</si>
  <si>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</si>
  <si>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</si>
  <si>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</si>
  <si>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</si>
  <si>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</si>
  <si>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</si>
  <si>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</si>
  <si>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</si>
  <si>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</si>
  <si>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</si>
  <si>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</si>
  <si>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</si>
  <si>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</si>
  <si>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</si>
  <si>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</si>
  <si>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</si>
  <si>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</si>
  <si>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</si>
  <si>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</si>
  <si>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</si>
  <si>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</si>
  <si>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</si>
  <si>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</si>
  <si>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</si>
  <si>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</si>
  <si>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</si>
  <si>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</si>
  <si>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</si>
  <si>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</si>
  <si>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</si>
  <si>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</si>
  <si>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</si>
  <si>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</si>
  <si>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</si>
  <si>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</si>
  <si>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</si>
  <si>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</si>
  <si>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</si>
  <si>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</si>
  <si>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</si>
  <si>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</si>
  <si>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</si>
  <si>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</si>
  <si>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</si>
  <si>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</si>
  <si>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</si>
  <si>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</si>
  <si>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</si>
  <si>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</si>
  <si>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</si>
  <si>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</si>
  <si>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</si>
  <si>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</si>
  <si>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</si>
  <si>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</si>
  <si>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</si>
  <si>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</si>
  <si>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</si>
  <si>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</si>
  <si>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</si>
  <si>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</si>
  <si>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</si>
  <si>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</si>
  <si>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</si>
  <si>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</si>
  <si>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</si>
  <si>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</si>
  <si>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</si>
  <si>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</si>
  <si>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</si>
  <si>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</si>
  <si>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</si>
  <si>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</si>
  <si>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</si>
  <si>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</si>
  <si>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</si>
  <si>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</si>
  <si>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</si>
  <si>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</si>
  <si>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</si>
  <si>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</si>
  <si>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</si>
  <si>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</si>
  <si>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</si>
  <si>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</si>
  <si>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</si>
  <si>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</si>
  <si>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</si>
  <si>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</si>
  <si>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</si>
  <si>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</si>
  <si>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</si>
  <si>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</si>
  <si>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</si>
  <si>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</si>
  <si>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</si>
  <si>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</si>
  <si>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</si>
  <si>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</si>
  <si>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</si>
  <si>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</si>
  <si>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</si>
  <si>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</si>
  <si>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</si>
  <si>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</si>
  <si>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</si>
  <si>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</si>
  <si>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</si>
  <si>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</si>
  <si>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</si>
  <si>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</si>
  <si>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</si>
  <si>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</si>
  <si>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</si>
  <si>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</si>
  <si>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</si>
  <si>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</si>
  <si>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</si>
  <si>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</si>
  <si>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</si>
  <si>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</si>
  <si>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</si>
  <si>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</si>
  <si>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</si>
  <si>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</si>
  <si>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</si>
  <si>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</si>
  <si>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</si>
  <si>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</si>
  <si>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</si>
  <si>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</si>
  <si>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</si>
  <si>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</si>
  <si>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</si>
  <si>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</si>
  <si>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</si>
  <si>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</si>
  <si>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</si>
  <si>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</si>
  <si>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</si>
  <si>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</si>
  <si>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</si>
  <si>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</si>
  <si>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</si>
  <si>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</si>
  <si>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</si>
  <si>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</si>
  <si>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</si>
  <si>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</si>
  <si>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</si>
  <si>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</si>
  <si>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</si>
  <si>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</si>
  <si>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</si>
  <si>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</si>
  <si>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</si>
  <si>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</si>
  <si>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</si>
  <si>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</si>
  <si>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</si>
  <si>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</si>
  <si>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</si>
  <si>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</si>
  <si>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</si>
  <si>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</si>
  <si>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</si>
  <si>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</si>
  <si>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</si>
  <si>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</si>
  <si>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</si>
  <si>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</si>
  <si>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</si>
  <si>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</si>
  <si>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</si>
  <si>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</si>
  <si>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</si>
  <si>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</si>
  <si>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</si>
  <si>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</si>
  <si>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</si>
  <si>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</si>
  <si>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</si>
  <si>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</si>
  <si>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</si>
  <si>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</si>
  <si>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</si>
  <si>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</si>
  <si>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</si>
  <si>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</si>
  <si>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</si>
  <si>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</si>
  <si>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</si>
  <si>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</si>
  <si>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</si>
  <si>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</si>
  <si>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</si>
  <si>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</si>
  <si>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</si>
  <si>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</si>
  <si>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</si>
  <si>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</si>
  <si>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</si>
  <si>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</si>
  <si>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</si>
  <si>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</si>
  <si>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</si>
  <si>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</si>
  <si>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</si>
  <si>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</si>
  <si>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</si>
  <si>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</si>
  <si>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</si>
  <si>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</si>
  <si>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</si>
  <si>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</si>
  <si>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</si>
  <si>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</si>
  <si>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</si>
  <si>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</si>
  <si>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</si>
  <si>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</si>
  <si>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</si>
  <si>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</si>
  <si>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</si>
  <si>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</si>
  <si>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</si>
  <si>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</si>
  <si>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</si>
  <si>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</si>
  <si>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</si>
  <si>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</si>
  <si>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</si>
  <si>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</si>
  <si>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</si>
  <si>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</si>
  <si>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</si>
  <si>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</si>
  <si>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</si>
  <si>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</si>
  <si>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</si>
  <si>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</si>
  <si>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</si>
  <si>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</si>
  <si>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</si>
  <si>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</si>
  <si>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</si>
  <si>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</si>
  <si>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</si>
  <si>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</si>
  <si>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</si>
  <si>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</si>
  <si>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</si>
  <si>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</si>
  <si>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</si>
  <si>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</si>
  <si>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</si>
  <si>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</si>
  <si>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</si>
  <si>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</si>
  <si>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</si>
  <si>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</si>
  <si>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</si>
  <si>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</si>
  <si>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</si>
  <si>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</si>
  <si>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</si>
  <si>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</si>
  <si>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</si>
  <si>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</si>
  <si>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</si>
  <si>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</si>
  <si>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</si>
  <si>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</si>
  <si>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</si>
  <si>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</si>
  <si>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</si>
  <si>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</si>
  <si>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</si>
  <si>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</si>
  <si>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</si>
  <si>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</si>
  <si>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</si>
  <si>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</si>
  <si>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</si>
  <si>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</si>
  <si>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</si>
  <si>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</si>
  <si>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</si>
  <si>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</si>
  <si>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</si>
  <si>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</si>
  <si>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</si>
  <si>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</si>
  <si>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</si>
  <si>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</si>
  <si>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</si>
  <si>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</si>
  <si>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</si>
  <si>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</si>
  <si>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</si>
  <si>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</si>
  <si>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</si>
  <si>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</si>
  <si>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</si>
  <si>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</si>
  <si>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</si>
  <si>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</si>
  <si>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</si>
  <si>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</si>
  <si>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</si>
  <si>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</si>
  <si>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</si>
  <si>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</si>
  <si>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</si>
  <si>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</si>
  <si>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</si>
  <si>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</si>
  <si>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</si>
  <si>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</si>
  <si>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</si>
  <si>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</si>
  <si>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</si>
  <si>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</si>
  <si>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</si>
  <si>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</si>
  <si>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</si>
  <si>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</si>
  <si>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</si>
  <si>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</si>
  <si>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</si>
  <si>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</si>
  <si>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</si>
  <si>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</si>
  <si>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</si>
  <si>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</si>
  <si>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</si>
  <si>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</si>
  <si>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</si>
  <si>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</si>
  <si>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</si>
  <si>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</si>
  <si>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</si>
  <si>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</si>
  <si>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</si>
  <si>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</si>
  <si>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</si>
  <si>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</si>
  <si>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</si>
  <si>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</si>
  <si>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</si>
  <si>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</si>
  <si>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</si>
  <si>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</si>
  <si>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</si>
  <si>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</si>
  <si>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</si>
  <si>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</si>
  <si>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</si>
  <si>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</si>
  <si>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</si>
  <si>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</si>
  <si>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</si>
  <si>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</si>
  <si>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</si>
  <si>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</si>
  <si>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</si>
  <si>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</si>
  <si>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</si>
  <si>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</si>
  <si>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</si>
  <si>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</si>
  <si>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</si>
  <si>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</si>
  <si>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</si>
  <si>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</si>
  <si>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</si>
  <si>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</si>
  <si>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</si>
  <si>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</si>
  <si>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</si>
  <si>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</si>
  <si>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</si>
  <si>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</si>
  <si>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</si>
  <si>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</si>
  <si>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</si>
  <si>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</si>
  <si>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</si>
  <si>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</si>
  <si>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</si>
  <si>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</si>
  <si>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</si>
  <si>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</si>
  <si>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</si>
  <si>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</si>
  <si>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</si>
  <si>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</si>
  <si>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</si>
  <si>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</si>
  <si>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</si>
  <si>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</si>
  <si>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</si>
  <si>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</si>
  <si>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</si>
  <si>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</si>
  <si>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</si>
  <si>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</si>
  <si>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</si>
  <si>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</si>
  <si>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</si>
  <si>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</si>
  <si>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</si>
  <si>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</si>
  <si>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</si>
  <si>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</si>
  <si>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</si>
  <si>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</si>
  <si>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</si>
  <si>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</si>
  <si>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</si>
  <si>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</si>
  <si>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</si>
  <si>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</si>
  <si>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</si>
  <si>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</si>
  <si>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</si>
  <si>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</si>
  <si>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</si>
  <si>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</si>
  <si>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</si>
  <si>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</si>
  <si>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</si>
  <si>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</si>
  <si>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</si>
  <si>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</si>
  <si>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</si>
  <si>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</si>
  <si>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</si>
  <si>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</si>
  <si>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</si>
  <si>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</si>
  <si>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</si>
  <si>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</si>
  <si>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</si>
  <si>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</si>
  <si>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</si>
  <si>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</si>
  <si>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</si>
  <si>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</si>
  <si>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</si>
  <si>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</si>
  <si>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</si>
  <si>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</si>
  <si>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</si>
  <si>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</si>
  <si>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</si>
  <si>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</si>
  <si>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</si>
  <si>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</si>
  <si>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</si>
  <si>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</si>
  <si>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</si>
  <si>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</si>
  <si>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</si>
  <si>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</si>
  <si>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</si>
  <si>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</si>
  <si>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</si>
  <si>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</si>
  <si>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</si>
  <si>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</si>
  <si>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</si>
  <si>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</si>
  <si>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</si>
  <si>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</si>
  <si>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</si>
  <si>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</si>
  <si>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</si>
  <si>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</si>
  <si>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</si>
  <si>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</si>
  <si>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</si>
  <si>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</si>
  <si>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</si>
  <si>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</si>
  <si>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</si>
  <si>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</si>
  <si>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</si>
  <si>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</si>
  <si>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</si>
  <si>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</si>
  <si>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</si>
  <si>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</si>
  <si>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</si>
  <si>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</si>
  <si>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</si>
  <si>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</si>
  <si>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</si>
  <si>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</si>
  <si>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</si>
  <si>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</si>
  <si>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</si>
  <si>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</si>
  <si>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</si>
  <si>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</si>
  <si>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</si>
  <si>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</si>
  <si>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</si>
  <si>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</si>
  <si>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</si>
  <si>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</si>
  <si>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</si>
  <si>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</si>
  <si>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</si>
  <si>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</si>
  <si>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</si>
  <si>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</si>
  <si>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</si>
  <si>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</si>
  <si>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</si>
  <si>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</si>
  <si>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</si>
  <si>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</si>
  <si>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</si>
  <si>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</si>
  <si>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</si>
  <si>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</si>
  <si>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</si>
  <si>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</si>
  <si>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</si>
  <si>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</si>
  <si>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</si>
  <si>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</si>
  <si>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</si>
  <si>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</si>
  <si>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</si>
  <si>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</si>
  <si>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</si>
  <si>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</si>
  <si>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</si>
  <si>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</si>
  <si>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</si>
  <si>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</si>
  <si>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</si>
  <si>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</si>
  <si>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</si>
  <si>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</si>
  <si>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</si>
  <si>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</si>
  <si>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</si>
  <si>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</si>
  <si>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</si>
  <si>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</si>
  <si>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</si>
  <si>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</si>
  <si>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</si>
  <si>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</si>
  <si>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</si>
  <si>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</si>
  <si>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</si>
  <si>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</si>
  <si>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</si>
  <si>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</si>
  <si>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</si>
  <si>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</si>
  <si>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</si>
  <si>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</si>
  <si>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</si>
  <si>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</si>
  <si>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</si>
  <si>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</si>
  <si>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</si>
  <si>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</si>
  <si>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</si>
  <si>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</si>
  <si>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</si>
  <si>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</si>
  <si>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</si>
  <si>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</si>
  <si>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</si>
  <si>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</si>
  <si>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</si>
  <si>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</si>
  <si>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</si>
  <si>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</si>
  <si>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</si>
  <si>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</si>
  <si>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</si>
  <si>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</si>
  <si>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</si>
  <si>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</si>
  <si>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</si>
  <si>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</si>
  <si>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</si>
  <si>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</si>
  <si>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</si>
  <si>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</si>
  <si>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</si>
  <si>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</si>
  <si>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</si>
  <si>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</si>
  <si>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</si>
  <si>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</si>
  <si>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</si>
  <si>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</si>
  <si>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</si>
  <si>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</si>
  <si>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</si>
  <si>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</si>
  <si>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</si>
  <si>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</si>
  <si>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</si>
  <si>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</si>
  <si>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</si>
  <si>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</si>
  <si>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</si>
  <si>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</si>
  <si>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</si>
  <si>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</si>
  <si>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</si>
  <si>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</si>
  <si>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</si>
  <si>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</si>
  <si>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</si>
  <si>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</si>
  <si>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</si>
  <si>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</si>
  <si>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</si>
  <si>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</si>
  <si>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</si>
  <si>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</si>
  <si>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</si>
  <si>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</si>
  <si>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</si>
  <si>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</si>
  <si>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</si>
  <si>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</si>
  <si>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</si>
  <si>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</si>
  <si>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</si>
  <si>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</si>
  <si>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</si>
  <si>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</si>
  <si>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</si>
  <si>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</si>
  <si>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</si>
  <si>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</si>
  <si>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</si>
  <si>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</si>
  <si>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</si>
  <si>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</si>
  <si>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</si>
  <si>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</si>
  <si>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</si>
  <si>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</si>
  <si>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</si>
  <si>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</si>
  <si>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</si>
  <si>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</si>
  <si>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</si>
  <si>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</si>
  <si>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</si>
  <si>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</si>
  <si>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</si>
  <si>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</si>
  <si>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</si>
  <si>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</si>
  <si>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</si>
  <si>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</si>
  <si>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</si>
  <si>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</si>
  <si>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</si>
  <si>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</si>
  <si>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</si>
  <si>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</si>
  <si>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</si>
  <si>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</si>
  <si>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</si>
  <si>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</si>
  <si>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</si>
  <si>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</si>
  <si>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</si>
  <si>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</si>
  <si>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</si>
  <si>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</si>
  <si>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</si>
  <si>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</si>
  <si>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</si>
  <si>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</si>
  <si>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</si>
  <si>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</si>
  <si>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</si>
  <si>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</si>
  <si>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</si>
  <si>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</si>
  <si>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</si>
  <si>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</si>
  <si>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</si>
  <si>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</si>
  <si>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</si>
  <si>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</si>
  <si>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</si>
  <si>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</si>
  <si>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</si>
  <si>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</si>
  <si>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</si>
  <si>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</si>
  <si>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</si>
  <si>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</si>
  <si>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</si>
  <si>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</si>
  <si>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</si>
  <si>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</si>
  <si>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</si>
  <si>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</si>
  <si>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</si>
  <si>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</si>
  <si>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</si>
  <si>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</si>
  <si>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</si>
  <si>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</si>
  <si>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</si>
  <si>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</si>
  <si>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</si>
  <si>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</si>
  <si>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</si>
  <si>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</si>
  <si>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</si>
  <si>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</si>
  <si>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</si>
  <si>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</si>
  <si>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</si>
  <si>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</si>
  <si>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</si>
  <si>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</si>
  <si>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</si>
  <si>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</si>
  <si>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</si>
  <si>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</si>
  <si>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</si>
  <si>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</si>
  <si>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</si>
  <si>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</si>
  <si>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</si>
  <si>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</si>
  <si>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</si>
  <si>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</si>
  <si>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</si>
  <si>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</si>
  <si>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</si>
  <si>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</si>
  <si>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</si>
  <si>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</si>
  <si>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</si>
  <si>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</si>
  <si>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</si>
  <si>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</si>
  <si>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</si>
  <si>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</si>
  <si>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</si>
  <si>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</si>
  <si>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</si>
  <si>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</si>
  <si>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</si>
  <si>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</si>
  <si>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</si>
  <si>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</si>
  <si>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</si>
  <si>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</si>
  <si>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</si>
  <si>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</si>
  <si>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</si>
  <si>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</si>
  <si>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</si>
  <si>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</si>
  <si>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</si>
  <si>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</si>
  <si>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</si>
  <si>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</si>
  <si>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</si>
  <si>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</si>
  <si>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</si>
  <si>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</si>
  <si>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</si>
  <si>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</si>
  <si>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</si>
  <si>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</si>
  <si>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</si>
  <si>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</si>
  <si>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</si>
  <si>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</si>
  <si>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</si>
  <si>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</si>
  <si>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</si>
  <si>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</si>
  <si>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</si>
  <si>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</si>
  <si>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</si>
  <si>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</si>
  <si>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</si>
  <si>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</si>
  <si>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</si>
  <si>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</si>
  <si>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</si>
  <si>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</si>
  <si>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</si>
  <si>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</si>
  <si>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</si>
  <si>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</si>
  <si>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</si>
  <si>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</si>
  <si>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</si>
  <si>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</si>
  <si>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</si>
  <si>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</si>
  <si>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</si>
  <si>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</si>
  <si>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</si>
  <si>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</si>
  <si>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</si>
  <si>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</si>
  <si>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</si>
  <si>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</si>
  <si>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</si>
  <si>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</si>
  <si>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</si>
  <si>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</si>
  <si>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</si>
  <si>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</si>
  <si>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</si>
  <si>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</si>
  <si>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</si>
  <si>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</si>
  <si>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</si>
  <si>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</si>
  <si>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</si>
  <si>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</si>
  <si>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</si>
  <si>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</si>
  <si>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</si>
  <si>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</si>
  <si>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</si>
  <si>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</si>
  <si>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</si>
  <si>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</si>
  <si>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</si>
  <si>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</si>
  <si>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</si>
  <si>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</si>
  <si>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</si>
  <si>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</si>
  <si>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</si>
  <si>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</si>
  <si>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</si>
  <si>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</si>
  <si>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</si>
  <si>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</si>
  <si>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</si>
  <si>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</si>
  <si>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</si>
  <si>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</si>
  <si>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</si>
  <si>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</si>
  <si>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</si>
  <si>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</si>
  <si>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</si>
  <si>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</si>
  <si>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</si>
  <si>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</si>
  <si>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</si>
  <si>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</si>
  <si>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</si>
  <si>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</si>
  <si>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</si>
  <si>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</si>
  <si>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</si>
  <si>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</si>
  <si>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</si>
  <si>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</si>
  <si>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</si>
  <si>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</si>
  <si>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</si>
  <si>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</si>
  <si>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</si>
  <si>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</si>
  <si>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</si>
  <si>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</si>
  <si>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</si>
  <si>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</si>
  <si>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</si>
  <si>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</si>
  <si>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</si>
  <si>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</si>
  <si>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</si>
  <si>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</si>
  <si>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</si>
  <si>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</si>
  <si>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</si>
  <si>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</si>
  <si>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</si>
  <si>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</si>
  <si>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</si>
  <si>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</si>
  <si>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</si>
  <si>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</si>
  <si>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</si>
  <si>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</si>
  <si>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</si>
  <si>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</si>
  <si>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</si>
  <si>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</si>
  <si>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</si>
  <si>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</si>
  <si>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</si>
  <si>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</si>
  <si>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</si>
  <si>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</si>
  <si>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</si>
  <si>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</si>
  <si>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</si>
  <si>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</si>
  <si>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</si>
  <si>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</si>
  <si>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</si>
  <si>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</si>
  <si>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</si>
  <si>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</si>
  <si>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</si>
  <si>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</si>
  <si>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</si>
  <si>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</si>
  <si>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</si>
  <si>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</si>
  <si>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</si>
  <si>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</si>
  <si>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</si>
  <si>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</si>
  <si>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</si>
  <si>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</si>
  <si>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</si>
  <si>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</si>
  <si>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</si>
  <si>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</si>
  <si>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</si>
  <si>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</si>
  <si>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</si>
  <si>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</si>
  <si>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</si>
  <si>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</si>
  <si>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</si>
  <si>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</si>
  <si>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</si>
  <si>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</si>
  <si>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</si>
  <si>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</si>
  <si>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</si>
  <si>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</si>
  <si>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</si>
  <si>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</si>
  <si>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</si>
  <si>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</si>
  <si>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</si>
  <si>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</si>
  <si>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</si>
  <si>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</si>
  <si>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</si>
  <si>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</si>
  <si>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</si>
  <si>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</si>
  <si>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</si>
  <si>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</si>
  <si>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</si>
  <si>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</si>
  <si>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</si>
  <si>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</si>
  <si>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</si>
  <si>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</si>
  <si>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</si>
  <si>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</si>
  <si>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</si>
  <si>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</si>
  <si>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</si>
  <si>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</si>
  <si>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</si>
  <si>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</si>
  <si>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</si>
  <si>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</si>
  <si>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</si>
  <si>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</si>
  <si>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</si>
  <si>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</si>
  <si>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</si>
  <si>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</si>
  <si>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</si>
  <si>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</si>
  <si>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</si>
  <si>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</si>
  <si>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</si>
  <si>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</si>
  <si>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</si>
  <si>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</si>
  <si>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</si>
  <si>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</si>
  <si>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</si>
  <si>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</si>
  <si>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</si>
  <si>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</si>
  <si>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</si>
  <si>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</si>
  <si>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</si>
  <si>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</si>
  <si>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</si>
  <si>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</si>
  <si>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</si>
  <si>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</si>
  <si>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</si>
  <si>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</si>
  <si>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</si>
  <si>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</si>
  <si>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</si>
  <si>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</si>
  <si>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</si>
  <si>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</si>
  <si>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</si>
  <si>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</si>
  <si>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</si>
  <si>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</si>
  <si>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</si>
  <si>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</si>
  <si>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</si>
  <si>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</si>
  <si>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</si>
  <si>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</si>
  <si>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</si>
  <si>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</si>
  <si>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</si>
  <si>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</si>
  <si>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</si>
  <si>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</si>
  <si>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</si>
  <si>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</si>
  <si>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</si>
  <si>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</si>
  <si>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</si>
  <si>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</si>
  <si>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</si>
  <si>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</si>
  <si>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</si>
  <si>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</si>
  <si>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</si>
  <si>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</si>
  <si>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</si>
  <si>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</si>
  <si>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</si>
  <si>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</si>
  <si>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</si>
  <si>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</si>
  <si>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</si>
  <si>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</si>
  <si>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</si>
  <si>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</si>
  <si>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</si>
  <si>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</si>
  <si>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</si>
  <si>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</si>
  <si>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</si>
  <si>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</si>
  <si>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</si>
  <si>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</si>
  <si>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</si>
  <si>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</si>
  <si>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</si>
  <si>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</si>
  <si>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</si>
  <si>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</si>
  <si>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</si>
  <si>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</si>
  <si>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</si>
  <si>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</si>
  <si>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</si>
  <si>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</si>
  <si>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</si>
  <si>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</si>
  <si>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</si>
  <si>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</si>
  <si>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</si>
  <si>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</si>
  <si>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</si>
  <si>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</si>
  <si>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</si>
  <si>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</si>
  <si>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</si>
  <si>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</si>
  <si>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</si>
  <si>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</si>
  <si>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</si>
  <si>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</si>
  <si>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</si>
  <si>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</si>
  <si>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</si>
  <si>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</si>
  <si>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</si>
  <si>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</si>
  <si>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</si>
  <si>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</si>
  <si>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</si>
  <si>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</si>
  <si>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</si>
  <si>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</si>
  <si>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</si>
  <si>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</si>
  <si>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</si>
  <si>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</si>
  <si>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</si>
  <si>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</si>
  <si>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</si>
  <si>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</si>
  <si>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</si>
  <si>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</si>
  <si>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</si>
  <si>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</si>
  <si>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</si>
  <si>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</si>
  <si>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</si>
  <si>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</si>
  <si>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</si>
  <si>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</si>
  <si>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</si>
  <si>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</si>
  <si>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</si>
  <si>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</si>
  <si>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</si>
  <si>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</si>
  <si>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</si>
  <si>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</si>
  <si>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</si>
  <si>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</si>
  <si>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</si>
  <si>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</si>
  <si>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</si>
  <si>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</si>
  <si>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</si>
  <si>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</si>
  <si>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</si>
  <si>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</si>
  <si>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</si>
  <si>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</si>
  <si>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</si>
  <si>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</si>
  <si>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</si>
  <si>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</si>
  <si>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</si>
  <si>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</si>
  <si>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</si>
  <si>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</si>
  <si>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</si>
  <si>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</si>
  <si>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</si>
  <si>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</si>
  <si>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</si>
  <si>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</si>
  <si>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</si>
  <si>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</si>
  <si>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</si>
  <si>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</si>
  <si>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</si>
  <si>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</si>
  <si>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</si>
  <si>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</si>
  <si>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</si>
  <si>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</si>
  <si>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</si>
  <si>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</si>
  <si>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</si>
  <si>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</si>
  <si>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</si>
  <si>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</si>
  <si>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</si>
  <si>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</si>
  <si>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</si>
  <si>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</si>
  <si>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</si>
  <si>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</si>
  <si>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</si>
  <si>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</si>
  <si>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</si>
  <si>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</si>
  <si>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</si>
  <si>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</si>
  <si>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</si>
  <si>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</si>
  <si>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</si>
  <si>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</si>
  <si>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</si>
  <si>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</si>
  <si>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</si>
  <si>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</si>
  <si>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</si>
  <si>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</si>
  <si>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</si>
  <si>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</si>
  <si>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</si>
  <si>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</si>
  <si>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</si>
  <si>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</si>
  <si>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</si>
  <si>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</si>
  <si>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</si>
  <si>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</si>
  <si>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</si>
  <si>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</si>
  <si>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</si>
  <si>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</si>
  <si>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</si>
  <si>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</si>
  <si>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</si>
  <si>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</si>
  <si>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</si>
  <si>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</si>
  <si>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</si>
  <si>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</si>
  <si>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</si>
  <si>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</si>
  <si>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</si>
  <si>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</si>
  <si>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</si>
  <si>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</si>
  <si>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</si>
  <si>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</si>
  <si>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</si>
  <si>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</si>
  <si>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</si>
  <si>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</si>
  <si>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</si>
  <si>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</si>
  <si>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</si>
  <si>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</si>
  <si>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</si>
  <si>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</si>
  <si>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</si>
  <si>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</si>
  <si>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</si>
  <si>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</si>
  <si>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</si>
  <si>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</si>
  <si>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</si>
  <si>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</si>
  <si>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</si>
  <si>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</si>
  <si>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</si>
  <si>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</si>
  <si>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</si>
  <si>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</si>
  <si>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</si>
  <si>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</si>
  <si>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</si>
  <si>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</si>
  <si>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</si>
  <si>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</si>
  <si>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</si>
  <si>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</si>
  <si>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</si>
  <si>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</si>
  <si>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</si>
  <si>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</si>
  <si>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</si>
  <si>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</si>
  <si>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</si>
  <si>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</si>
  <si>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</si>
  <si>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</si>
  <si>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</si>
  <si>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</si>
  <si>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</si>
  <si>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</si>
  <si>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</si>
  <si>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</si>
  <si>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</si>
  <si>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</si>
  <si>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</si>
  <si>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</si>
  <si>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</si>
  <si>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</si>
  <si>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</si>
  <si>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</si>
  <si>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</si>
  <si>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</si>
  <si>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</si>
  <si>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</si>
  <si>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</si>
  <si>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</si>
  <si>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</si>
  <si>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</si>
  <si>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</si>
  <si>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</si>
  <si>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</si>
  <si>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</si>
  <si>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</si>
  <si>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</si>
  <si>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</si>
  <si>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</si>
  <si>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</si>
  <si>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</si>
  <si>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</si>
  <si>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</si>
  <si>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</si>
  <si>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</si>
  <si>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</si>
  <si>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</si>
  <si>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</si>
  <si>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</si>
  <si>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</si>
  <si>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</si>
  <si>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</si>
  <si>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</si>
  <si>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</si>
  <si>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</si>
  <si>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</si>
  <si>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</si>
  <si>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</si>
  <si>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</si>
  <si>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</si>
  <si>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</si>
  <si>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</si>
  <si>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</si>
  <si>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</si>
  <si>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</si>
  <si>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</si>
  <si>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</si>
  <si>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</si>
  <si>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</si>
  <si>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</si>
  <si>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</si>
  <si>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</si>
  <si>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</si>
  <si>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</si>
  <si>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</si>
  <si>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</si>
  <si>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</si>
  <si>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</si>
  <si>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</si>
  <si>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</si>
  <si>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</si>
  <si>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</si>
  <si>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</si>
  <si>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</si>
  <si>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</si>
  <si>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</si>
  <si>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</si>
  <si>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</si>
  <si>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</si>
  <si>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</si>
  <si>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</si>
  <si>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</si>
  <si>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</si>
  <si>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</si>
  <si>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</si>
  <si>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</si>
  <si>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</si>
  <si>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</si>
  <si>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</si>
  <si>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</si>
  <si>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</si>
  <si>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</si>
  <si>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</si>
  <si>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</si>
  <si>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</si>
  <si>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</si>
  <si>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</si>
  <si>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</si>
  <si>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</si>
  <si>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</si>
  <si>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</si>
  <si>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</si>
  <si>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</si>
  <si>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</si>
  <si>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</si>
  <si>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</si>
  <si>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</si>
  <si>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</si>
  <si>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</si>
  <si>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</si>
  <si>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</si>
  <si>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</si>
  <si>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</si>
  <si>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</si>
  <si>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</si>
  <si>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</si>
  <si>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</si>
  <si>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</si>
  <si>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</si>
  <si>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</si>
  <si>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</si>
  <si>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</si>
  <si>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</si>
  <si>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</si>
  <si>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</si>
  <si>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</si>
  <si>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</si>
  <si>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</si>
  <si>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</si>
  <si>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</si>
  <si>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</si>
  <si>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</si>
  <si>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</si>
  <si>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</si>
  <si>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</si>
  <si>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</si>
  <si>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</si>
  <si>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</si>
  <si>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</si>
  <si>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</si>
  <si>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</si>
  <si>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</si>
  <si>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</si>
  <si>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</si>
  <si>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</si>
  <si>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</si>
  <si>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</si>
  <si>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</si>
  <si>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</si>
  <si>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</si>
  <si>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</si>
  <si>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</si>
  <si>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</si>
  <si>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</si>
  <si>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</si>
  <si>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</si>
  <si>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</si>
  <si>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</si>
  <si>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</si>
  <si>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</si>
  <si>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</si>
  <si>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</si>
  <si>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</si>
  <si>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</si>
  <si>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</si>
  <si>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</si>
  <si>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</si>
  <si>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</si>
  <si>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</si>
  <si>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</si>
  <si>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</si>
  <si>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</si>
  <si>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</si>
  <si>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</si>
  <si>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</si>
  <si>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</si>
  <si>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</si>
  <si>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</si>
  <si>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</si>
  <si>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</si>
  <si>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</si>
  <si>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</si>
  <si>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</si>
  <si>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</si>
  <si>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</si>
  <si>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</si>
  <si>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</si>
  <si>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</si>
  <si>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</si>
  <si>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</si>
  <si>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</si>
  <si>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</si>
  <si>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</si>
  <si>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</si>
  <si>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</si>
  <si>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</si>
  <si>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</si>
  <si>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</si>
  <si>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</si>
  <si>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</si>
  <si>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</si>
  <si>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</si>
  <si>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</si>
  <si>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</si>
  <si>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</si>
  <si>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</si>
  <si>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</si>
  <si>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</si>
  <si>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</si>
  <si>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</si>
  <si>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</si>
  <si>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</si>
  <si>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</si>
  <si>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</si>
  <si>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</si>
  <si>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</si>
  <si>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</si>
  <si>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</si>
  <si>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</si>
  <si>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</si>
  <si>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</si>
  <si>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</si>
  <si>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</si>
  <si>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</si>
  <si>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</si>
  <si>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</si>
  <si>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</si>
  <si>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</si>
  <si>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</si>
  <si>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</si>
  <si>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</si>
  <si>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</si>
  <si>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</si>
  <si>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</si>
  <si>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</si>
  <si>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</si>
  <si>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</si>
  <si>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</si>
  <si>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</si>
  <si>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</si>
  <si>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</si>
  <si>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</si>
  <si>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</si>
  <si>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</si>
  <si>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</si>
  <si>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</si>
  <si>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</si>
  <si>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</si>
  <si>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</si>
  <si>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</si>
  <si>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</si>
  <si>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</si>
  <si>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</si>
  <si>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</si>
  <si>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</si>
  <si>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</si>
  <si>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</si>
  <si>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</si>
  <si>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</si>
  <si>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</si>
  <si>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</si>
  <si>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</si>
  <si>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</si>
  <si>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</si>
  <si>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</si>
  <si>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</si>
  <si>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</si>
  <si>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</si>
  <si>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</si>
  <si>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</si>
  <si>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</si>
  <si>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</si>
  <si>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</si>
  <si>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</si>
  <si>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</si>
  <si>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</si>
  <si>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</si>
  <si>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</si>
  <si>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</si>
  <si>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</si>
  <si>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</si>
  <si>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</si>
  <si>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</si>
  <si>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</si>
  <si>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</si>
  <si>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</si>
  <si>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</si>
  <si>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</si>
  <si>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</si>
  <si>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</si>
  <si>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</si>
  <si>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</si>
  <si>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</si>
  <si>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</si>
  <si>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</si>
  <si>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</si>
  <si>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</si>
  <si>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</si>
  <si>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</si>
  <si>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</si>
  <si>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</si>
  <si>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</si>
  <si>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</si>
  <si>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</si>
  <si>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</si>
  <si>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</si>
  <si>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</si>
  <si>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</si>
  <si>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</si>
  <si>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</si>
  <si>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</si>
  <si>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</si>
  <si>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</si>
  <si>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</si>
  <si>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</si>
  <si>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</si>
  <si>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</si>
  <si>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</si>
  <si>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</si>
  <si>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</si>
  <si>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</si>
  <si>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</si>
  <si>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</si>
  <si>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</si>
  <si>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</si>
  <si>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</si>
  <si>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</si>
  <si>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</si>
  <si>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</si>
  <si>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</si>
  <si>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</si>
  <si>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</si>
  <si>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</si>
  <si>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</si>
  <si>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</si>
  <si>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</si>
  <si>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</si>
  <si>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</si>
  <si>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</si>
  <si>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</si>
  <si>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</si>
  <si>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</si>
  <si>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</si>
  <si>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</si>
  <si>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</si>
  <si>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</si>
  <si>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</si>
  <si>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</si>
  <si>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</si>
  <si>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</si>
  <si>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</si>
  <si>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</si>
  <si>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</si>
  <si>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</si>
  <si>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</si>
  <si>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</si>
  <si>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</si>
  <si>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</si>
  <si>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</si>
  <si>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</si>
  <si>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</si>
  <si>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</si>
  <si>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</si>
  <si>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</si>
  <si>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</si>
  <si>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</si>
  <si>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</si>
  <si>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</si>
  <si>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</si>
  <si>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</si>
  <si>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</si>
  <si>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</si>
  <si>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</si>
  <si>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</si>
  <si>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</si>
  <si>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</si>
  <si>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</si>
  <si>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</si>
  <si>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</si>
  <si>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</si>
  <si>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</si>
  <si>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</si>
  <si>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</si>
  <si>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</si>
  <si>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</si>
  <si>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</si>
  <si>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</si>
  <si>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</si>
  <si>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</si>
  <si>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</si>
  <si>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</si>
  <si>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</si>
  <si>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</si>
  <si>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</si>
  <si>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</si>
  <si>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</si>
  <si>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</si>
  <si>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</si>
  <si>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</si>
  <si>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</si>
  <si>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</si>
  <si>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</si>
  <si>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</si>
  <si>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</si>
  <si>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</si>
  <si>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</si>
  <si>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</si>
  <si>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</si>
  <si>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</si>
  <si>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</si>
  <si>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</si>
  <si>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</si>
  <si>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</si>
  <si>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</si>
  <si>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</si>
  <si>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</si>
  <si>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</si>
  <si>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</si>
  <si>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</si>
  <si>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</si>
  <si>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</si>
  <si>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</si>
  <si>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</si>
  <si>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</si>
  <si>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</si>
  <si>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</si>
  <si>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</si>
  <si>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</si>
  <si>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</si>
  <si>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</si>
  <si>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</si>
  <si>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</si>
  <si>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</si>
  <si>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</si>
  <si>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</si>
  <si>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</si>
  <si>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</si>
  <si>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</si>
  <si>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</si>
  <si>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</si>
  <si>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</si>
  <si>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</si>
  <si>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</si>
  <si>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</si>
  <si>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</si>
  <si>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</si>
  <si>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</si>
  <si>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</si>
  <si>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</si>
  <si>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</si>
  <si>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</si>
  <si>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</si>
  <si>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</si>
  <si>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</si>
  <si>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</si>
  <si>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</si>
  <si>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</si>
  <si>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</si>
  <si>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</si>
  <si>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</si>
  <si>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</si>
  <si>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</si>
  <si>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</si>
  <si>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</si>
  <si>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</si>
  <si>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</si>
  <si>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</si>
  <si>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</si>
  <si>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</si>
  <si>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</si>
  <si>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</si>
  <si>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</si>
  <si>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</si>
  <si>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</si>
  <si>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</si>
  <si>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</si>
  <si>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</si>
  <si>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</si>
  <si>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</si>
  <si>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</si>
  <si>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</si>
  <si>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</si>
  <si>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</si>
  <si>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</si>
  <si>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</si>
  <si>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</si>
  <si>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</si>
  <si>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</si>
  <si>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</si>
  <si>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</si>
  <si>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</si>
  <si>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</si>
  <si>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</si>
  <si>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</si>
  <si>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</si>
  <si>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</si>
  <si>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</si>
  <si>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</si>
  <si>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</si>
  <si>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</si>
  <si>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</si>
  <si>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</si>
  <si>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</si>
  <si>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</si>
  <si>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</si>
  <si>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</si>
  <si>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</si>
  <si>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</si>
  <si>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</si>
  <si>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</si>
  <si>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</si>
  <si>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</si>
  <si>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</si>
  <si>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</si>
  <si>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</si>
  <si>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</si>
  <si>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</si>
  <si>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</si>
  <si>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</si>
  <si>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</si>
  <si>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</si>
  <si>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</si>
  <si>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</si>
  <si>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</si>
  <si>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</si>
  <si>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</si>
  <si>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</si>
  <si>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</si>
  <si>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</si>
  <si>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</si>
  <si>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</si>
  <si>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</si>
  <si>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</si>
  <si>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</si>
  <si>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</si>
  <si>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</si>
  <si>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</si>
  <si>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</si>
  <si>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</si>
  <si>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</si>
  <si>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</si>
  <si>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</si>
  <si>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</si>
  <si>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</si>
  <si>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</si>
  <si>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</si>
  <si>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</si>
  <si>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</si>
  <si>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</si>
  <si>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</si>
  <si>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</si>
  <si>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</si>
  <si>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</si>
  <si>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</si>
  <si>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</si>
  <si>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</si>
  <si>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</si>
  <si>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</si>
  <si>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</si>
  <si>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</si>
  <si>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</si>
  <si>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</si>
  <si>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</si>
  <si>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</si>
  <si>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</si>
  <si>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</si>
  <si>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</si>
  <si>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</si>
  <si>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</si>
  <si>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</si>
  <si>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</si>
  <si>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</si>
  <si>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</si>
  <si>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</si>
  <si>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</si>
  <si>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</si>
  <si>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</si>
  <si>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</si>
  <si>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</si>
  <si>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</si>
  <si>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</si>
  <si>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</si>
  <si>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</si>
  <si>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</si>
  <si>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</si>
  <si>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</si>
  <si>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</si>
  <si>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</si>
  <si>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</si>
  <si>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</si>
  <si>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</si>
  <si>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</si>
  <si>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</si>
  <si>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</si>
  <si>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</si>
  <si>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</si>
  <si>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</si>
  <si>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</si>
  <si>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</si>
  <si>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</si>
  <si>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</si>
  <si>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</si>
  <si>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</si>
  <si>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</si>
  <si>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</si>
  <si>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</si>
  <si>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</si>
  <si>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</si>
  <si>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</si>
  <si>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</si>
  <si>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</si>
  <si>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</si>
  <si>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</si>
  <si>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</si>
  <si>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</si>
  <si>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</si>
  <si>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</si>
  <si>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</si>
  <si>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</si>
  <si>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</si>
  <si>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</si>
  <si>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</si>
  <si>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</si>
  <si>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</si>
  <si>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</si>
  <si>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</si>
  <si>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</si>
  <si>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</si>
  <si>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</si>
  <si>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</si>
  <si>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</si>
  <si>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</si>
  <si>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</si>
  <si>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</si>
  <si>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</si>
  <si>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</si>
  <si>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</si>
  <si>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</si>
  <si>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</si>
  <si>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</si>
  <si>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</si>
  <si>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</si>
  <si>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</si>
  <si>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</si>
  <si>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</si>
  <si>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</si>
  <si>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</si>
  <si>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</si>
  <si>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</si>
  <si>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</si>
  <si>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</si>
  <si>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</si>
  <si>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</si>
  <si>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</si>
  <si>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</si>
  <si>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</si>
  <si>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</si>
  <si>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</si>
  <si>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</si>
  <si>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</si>
  <si>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</si>
  <si>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</si>
  <si>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</si>
  <si>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</si>
  <si>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</si>
  <si>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</si>
  <si>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</si>
  <si>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</si>
  <si>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</si>
  <si>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</si>
  <si>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</si>
  <si>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</si>
  <si>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</si>
  <si>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</si>
  <si>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</si>
  <si>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</si>
  <si>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</si>
  <si>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</si>
  <si>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</si>
  <si>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</si>
  <si>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</si>
  <si>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</si>
  <si>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</si>
  <si>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</si>
  <si>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</si>
  <si>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</si>
  <si>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</si>
  <si>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</si>
  <si>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</si>
  <si>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</si>
  <si>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</si>
  <si>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</si>
  <si>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</si>
  <si>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</si>
  <si>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</si>
  <si>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</si>
  <si>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</si>
  <si>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</si>
  <si>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</si>
  <si>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</si>
  <si>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</si>
  <si>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</si>
  <si>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</si>
  <si>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</si>
  <si>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</si>
  <si>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</si>
  <si>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</si>
  <si>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</si>
  <si>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</si>
  <si>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</si>
  <si>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</si>
  <si>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</si>
  <si>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</si>
  <si>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</si>
  <si>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</si>
  <si>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</si>
  <si>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</si>
  <si>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</si>
  <si>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</si>
  <si>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</si>
  <si>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</si>
  <si>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</si>
  <si>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</si>
  <si>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</si>
  <si>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</si>
  <si>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</si>
  <si>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</si>
  <si>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</si>
  <si>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</si>
  <si>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</si>
  <si>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</si>
  <si>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</si>
  <si>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</si>
  <si>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</si>
  <si>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</si>
  <si>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</si>
  <si>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</si>
  <si>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</si>
  <si>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</si>
  <si>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</si>
  <si>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</si>
  <si>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</si>
  <si>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</si>
  <si>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</si>
  <si>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</si>
  <si>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</si>
  <si>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</si>
  <si>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</si>
  <si>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</si>
  <si>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</si>
  <si>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</si>
  <si>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</si>
  <si>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</si>
  <si>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</si>
  <si>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</si>
  <si>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</si>
  <si>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</si>
  <si>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</si>
  <si>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</si>
  <si>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</si>
  <si>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</si>
  <si>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</si>
  <si>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</si>
  <si>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</si>
  <si>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</si>
  <si>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</si>
  <si>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</si>
  <si>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</si>
  <si>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</si>
  <si>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</si>
  <si>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</si>
  <si>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</si>
  <si>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</si>
  <si>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</si>
  <si>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</si>
  <si>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</si>
  <si>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</si>
  <si>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</si>
  <si>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</si>
  <si>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</si>
  <si>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</si>
  <si>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</si>
  <si>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</si>
  <si>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</si>
  <si>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</si>
  <si>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</si>
  <si>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</si>
  <si>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</si>
  <si>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</si>
  <si>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</si>
  <si>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</si>
  <si>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</si>
  <si>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</si>
  <si>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</si>
  <si>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</si>
  <si>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</si>
  <si>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</si>
  <si>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</si>
  <si>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</si>
  <si>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</si>
  <si>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</si>
  <si>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</si>
  <si>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</si>
  <si>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</si>
  <si>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</si>
  <si>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</si>
  <si>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</si>
  <si>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</si>
  <si>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</si>
  <si>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</si>
  <si>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</si>
  <si>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</si>
  <si>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</si>
  <si>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</si>
  <si>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</si>
  <si>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</si>
  <si>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</si>
  <si>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</si>
  <si>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</si>
  <si>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</si>
  <si>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</si>
  <si>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</si>
  <si>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</si>
  <si>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</si>
  <si>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</si>
  <si>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</si>
  <si>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</si>
  <si>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</si>
  <si>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</si>
  <si>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</si>
  <si>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</si>
  <si>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</si>
  <si>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</si>
  <si>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</si>
  <si>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</si>
  <si>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</si>
  <si>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</si>
  <si>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</si>
  <si>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</si>
  <si>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</si>
  <si>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</si>
  <si>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</si>
  <si>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</si>
  <si>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</si>
  <si>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</si>
  <si>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</si>
  <si>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</si>
  <si>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</si>
  <si>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</si>
  <si>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</si>
  <si>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</si>
  <si>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</si>
  <si>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</si>
  <si>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</si>
  <si>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</si>
  <si>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</si>
  <si>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</si>
  <si>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</si>
  <si>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</si>
  <si>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</si>
  <si>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</si>
  <si>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</si>
  <si>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</si>
  <si>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</si>
  <si>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</si>
  <si>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</si>
  <si>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</si>
  <si>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</si>
  <si>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</si>
  <si>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</si>
  <si>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</si>
  <si>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</si>
  <si>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</si>
  <si>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</si>
  <si>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</si>
  <si>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</si>
  <si>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</si>
  <si>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</si>
  <si>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</si>
  <si>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</si>
  <si>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</si>
  <si>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</si>
  <si>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</si>
  <si>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</si>
  <si>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</si>
  <si>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</si>
  <si>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</si>
  <si>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</si>
  <si>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</si>
  <si>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</si>
  <si>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</si>
  <si>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</si>
  <si>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</si>
  <si>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</si>
  <si>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</si>
  <si>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</si>
  <si>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</si>
  <si>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</si>
  <si>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</si>
  <si>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</si>
  <si>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</si>
  <si>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</si>
  <si>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</si>
  <si>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</si>
  <si>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</si>
  <si>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</si>
  <si>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</si>
  <si>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</si>
  <si>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</si>
  <si>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</si>
  <si>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</si>
  <si>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</si>
  <si>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</si>
  <si>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</si>
  <si>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</si>
  <si>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</si>
  <si>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</si>
  <si>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</si>
  <si>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</si>
  <si>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</si>
  <si>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</si>
  <si>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</si>
  <si>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</si>
  <si>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</si>
  <si>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</si>
  <si>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</si>
  <si>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</si>
  <si>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</si>
  <si>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</si>
  <si>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</si>
  <si>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</si>
  <si>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</si>
  <si>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</si>
  <si>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</si>
  <si>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</si>
  <si>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</si>
  <si>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</si>
  <si>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</si>
  <si>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</si>
  <si>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</si>
  <si>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</si>
  <si>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</si>
  <si>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</si>
  <si>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</si>
  <si>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</si>
  <si>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</si>
  <si>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</si>
  <si>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</si>
  <si>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</si>
  <si>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</si>
  <si>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</si>
  <si>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</si>
  <si>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</si>
  <si>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</si>
  <si>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</si>
  <si>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</si>
  <si>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</si>
  <si>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</si>
  <si>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</si>
  <si>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</si>
  <si>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</si>
  <si>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</si>
  <si>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</si>
  <si>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</si>
  <si>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</si>
  <si>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</si>
  <si>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</si>
  <si>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</si>
  <si>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</si>
  <si>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</si>
  <si>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</si>
  <si>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</si>
  <si>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</si>
  <si>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</si>
  <si>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</si>
  <si>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</si>
  <si>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</si>
  <si>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</si>
  <si>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</si>
  <si>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</si>
  <si>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</si>
  <si>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</si>
  <si>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</si>
  <si>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</si>
  <si>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</si>
  <si>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</si>
  <si>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</si>
  <si>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</si>
  <si>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</si>
  <si>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</si>
  <si>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</si>
  <si>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</si>
  <si>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</si>
  <si>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</si>
  <si>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</si>
  <si>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</si>
  <si>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</si>
  <si>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</si>
  <si>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</si>
  <si>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</si>
  <si>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</si>
  <si>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</si>
  <si>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</si>
  <si>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</si>
  <si>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</si>
  <si>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</si>
  <si>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</si>
  <si>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</si>
  <si>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</si>
  <si>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</si>
  <si>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</si>
  <si>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</si>
  <si>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</si>
  <si>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</si>
  <si>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</si>
  <si>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</si>
  <si>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</si>
  <si>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</si>
  <si>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</si>
  <si>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</si>
  <si>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</si>
  <si>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</si>
  <si>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</si>
  <si>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</si>
  <si>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</si>
  <si>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</si>
  <si>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</si>
  <si>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</si>
  <si>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</si>
  <si>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</si>
  <si>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</si>
  <si>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</si>
  <si>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</si>
  <si>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</si>
  <si>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</si>
  <si>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</si>
  <si>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</si>
  <si>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</si>
  <si>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</si>
  <si>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</si>
  <si>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</si>
  <si>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</si>
  <si>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</si>
  <si>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</si>
  <si>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</si>
  <si>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</si>
  <si>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</si>
  <si>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</si>
  <si>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</si>
  <si>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</si>
  <si>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</si>
  <si>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</si>
  <si>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</si>
  <si>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</si>
  <si>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</si>
  <si>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</si>
  <si>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</si>
  <si>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</si>
  <si>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</si>
  <si>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</si>
  <si>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</si>
  <si>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</si>
  <si>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</si>
  <si>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</si>
  <si>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</si>
  <si>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</si>
  <si>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</si>
  <si>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</si>
  <si>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</si>
  <si>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</si>
  <si>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</si>
  <si>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</si>
  <si>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</si>
  <si>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</si>
  <si>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</si>
  <si>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</si>
  <si>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</si>
  <si>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</si>
  <si>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</si>
  <si>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</si>
  <si>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</si>
  <si>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</si>
  <si>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</si>
  <si>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</si>
  <si>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</si>
  <si>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</si>
  <si>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</si>
  <si>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</si>
  <si>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</si>
  <si>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</si>
  <si>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</si>
  <si>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</si>
  <si>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</si>
  <si>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</si>
  <si>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</si>
  <si>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</si>
  <si>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</si>
  <si>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</si>
  <si>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</si>
  <si>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</si>
  <si>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</si>
  <si>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</si>
  <si>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</si>
  <si>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</si>
  <si>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</si>
  <si>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</si>
  <si>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</si>
  <si>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</si>
  <si>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</si>
  <si>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</si>
  <si>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</si>
  <si>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</si>
  <si>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</si>
  <si>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</si>
  <si>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</si>
  <si>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</si>
  <si>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</si>
  <si>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</si>
  <si>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</si>
  <si>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</si>
  <si>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</si>
  <si>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</si>
  <si>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</si>
  <si>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</si>
  <si>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</si>
  <si>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</si>
  <si>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</si>
  <si>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</si>
  <si>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</si>
  <si>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</si>
  <si>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</si>
  <si>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</si>
  <si>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</si>
  <si>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</si>
  <si>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</si>
  <si>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</si>
  <si>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</si>
  <si>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</si>
  <si>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</si>
  <si>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</si>
  <si>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</si>
  <si>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</si>
  <si>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</si>
  <si>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</si>
  <si>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</si>
  <si>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</si>
  <si>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</si>
  <si>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</si>
  <si>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</si>
  <si>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</si>
  <si>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</si>
  <si>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</si>
  <si>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</si>
  <si>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</si>
  <si>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</si>
  <si>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</si>
  <si>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</si>
  <si>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</si>
  <si>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</si>
  <si>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</si>
  <si>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</si>
  <si>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</si>
  <si>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</si>
  <si>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</si>
  <si>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</si>
  <si>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</si>
  <si>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</si>
  <si>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</si>
  <si>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</si>
  <si>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</si>
  <si>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</si>
  <si>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</si>
  <si>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</si>
  <si>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</si>
  <si>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</si>
  <si>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</si>
  <si>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</si>
  <si>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</si>
  <si>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</si>
  <si>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</si>
  <si>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</si>
  <si>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</si>
  <si>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</si>
  <si>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</si>
  <si>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</si>
  <si>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</si>
  <si>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</si>
  <si>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</si>
  <si>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</si>
  <si>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</si>
  <si>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</si>
  <si>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</si>
  <si>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</si>
  <si>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</si>
  <si>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</si>
  <si>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</si>
  <si>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</si>
  <si>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</si>
  <si>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</si>
  <si>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</si>
  <si>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</si>
  <si>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</si>
  <si>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</si>
  <si>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</si>
  <si>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</si>
  <si>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</si>
  <si>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</si>
  <si>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</si>
  <si>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</si>
  <si>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</si>
  <si>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</si>
  <si>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</si>
  <si>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</si>
  <si>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</si>
  <si>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</si>
  <si>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</si>
  <si>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</si>
  <si>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</si>
  <si>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</si>
  <si>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</si>
  <si>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</si>
  <si>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</si>
  <si>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</si>
  <si>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</si>
  <si>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</si>
  <si>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</si>
  <si>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</si>
  <si>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</si>
  <si>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</si>
  <si>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</si>
  <si>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</si>
  <si>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</si>
  <si>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</si>
  <si>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</si>
  <si>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</si>
  <si>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</si>
  <si>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</si>
  <si>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</si>
  <si>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</si>
  <si>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</si>
  <si>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</si>
  <si>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</si>
  <si>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</si>
  <si>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</si>
  <si>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</si>
  <si>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</si>
  <si>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</si>
  <si>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</si>
  <si>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</si>
  <si>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</si>
  <si>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</si>
  <si>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</si>
  <si>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</si>
  <si>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</si>
  <si>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</si>
  <si>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</si>
  <si>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</si>
  <si>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</si>
  <si>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</si>
  <si>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</si>
  <si>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</si>
  <si>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</si>
  <si>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</si>
  <si>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</si>
  <si>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</si>
  <si>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</si>
  <si>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</si>
  <si>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</si>
  <si>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</si>
  <si>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</si>
  <si>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</si>
  <si>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</si>
  <si>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</si>
  <si>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</si>
  <si>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</si>
  <si>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</si>
  <si>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</si>
  <si>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</si>
  <si>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</si>
  <si>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</si>
  <si>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</si>
  <si>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</si>
  <si>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</si>
  <si>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</si>
  <si>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</si>
  <si>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</si>
  <si>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</si>
  <si>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</si>
  <si>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</si>
  <si>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</si>
  <si>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</si>
  <si>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</si>
  <si>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</si>
  <si>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</si>
  <si>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</si>
  <si>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</si>
  <si>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</si>
  <si>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</si>
  <si>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</si>
  <si>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</si>
  <si>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</si>
  <si>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</si>
  <si>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</si>
  <si>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</si>
  <si>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</si>
  <si>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</si>
  <si>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</si>
  <si>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</si>
  <si>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</si>
  <si>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</si>
  <si>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</si>
  <si>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</si>
  <si>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</si>
  <si>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</si>
  <si>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</si>
  <si>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</si>
  <si>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</si>
  <si>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</si>
  <si>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</si>
  <si>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</si>
  <si>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</si>
  <si>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</si>
  <si>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</si>
  <si>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</si>
  <si>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</si>
  <si>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</si>
  <si>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</si>
  <si>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</si>
  <si>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</si>
  <si>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</si>
  <si>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</si>
  <si>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</si>
  <si>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</si>
  <si>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</si>
  <si>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</si>
  <si>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</si>
  <si>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</si>
  <si>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</si>
  <si>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</si>
  <si>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</si>
  <si>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</si>
  <si>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</si>
  <si>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</si>
  <si>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</si>
  <si>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</si>
  <si>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</si>
  <si>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</si>
  <si>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</si>
  <si>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</si>
  <si>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</si>
  <si>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</si>
  <si>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</si>
  <si>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</si>
  <si>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</si>
  <si>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</si>
  <si>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</si>
  <si>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</si>
  <si>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</si>
  <si>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</si>
  <si>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</si>
  <si>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</si>
  <si>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</si>
  <si>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</si>
  <si>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</si>
  <si>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</si>
  <si>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</si>
  <si>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</si>
  <si>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</si>
  <si>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</si>
  <si>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</si>
  <si>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</si>
  <si>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</si>
  <si>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</si>
  <si>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</si>
  <si>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</si>
  <si>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</si>
  <si>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</si>
  <si>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</si>
  <si>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</si>
  <si>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</si>
  <si>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</si>
  <si>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</si>
  <si>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</si>
  <si>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</si>
  <si>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</si>
  <si>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</si>
  <si>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</si>
  <si>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</si>
  <si>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</si>
  <si>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</si>
  <si>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</si>
  <si>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</si>
  <si>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</si>
  <si>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</si>
  <si>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</si>
  <si>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</si>
  <si>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</si>
  <si>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</si>
  <si>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</si>
  <si>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</si>
  <si>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</si>
  <si>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</si>
  <si>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</si>
  <si>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</si>
  <si>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</si>
  <si>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</si>
  <si>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</si>
  <si>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</si>
  <si>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</si>
  <si>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</si>
  <si>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</si>
  <si>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</si>
  <si>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</si>
  <si>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</si>
  <si>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</si>
  <si>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</si>
  <si>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</si>
  <si>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</si>
  <si>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</si>
  <si>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</si>
  <si>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</si>
  <si>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</si>
  <si>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</si>
  <si>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</si>
  <si>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</si>
  <si>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</si>
  <si>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</si>
  <si>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</si>
  <si>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</si>
  <si>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</si>
  <si>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</si>
  <si>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</si>
  <si>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</si>
  <si>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</si>
  <si>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</si>
  <si>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</si>
  <si>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</si>
  <si>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</si>
  <si>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</si>
  <si>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</si>
  <si>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</si>
  <si>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</si>
  <si>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</si>
  <si>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</si>
  <si>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</si>
  <si>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</si>
  <si>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</si>
  <si>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</si>
  <si>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</si>
  <si>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</si>
  <si>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</si>
  <si>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</si>
  <si>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</si>
  <si>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</si>
  <si>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</si>
  <si>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</si>
  <si>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</si>
  <si>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</si>
  <si>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</si>
  <si>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</si>
  <si>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</si>
  <si>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</si>
  <si>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</si>
  <si>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</si>
  <si>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</si>
  <si>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</si>
  <si>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</si>
  <si>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</si>
  <si>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</si>
  <si>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</si>
  <si>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</si>
  <si>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</si>
  <si>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</si>
  <si>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</si>
  <si>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</si>
  <si>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</si>
  <si>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</si>
  <si>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</si>
  <si>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</si>
  <si>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</si>
  <si>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</si>
  <si>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</si>
  <si>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</si>
  <si>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</si>
  <si>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</si>
  <si>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</si>
  <si>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</si>
  <si>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</si>
  <si>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</si>
  <si>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</si>
  <si>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</si>
  <si>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</si>
  <si>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</si>
  <si>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</si>
  <si>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</si>
  <si>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</si>
  <si>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</si>
  <si>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</si>
  <si>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</si>
  <si>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</si>
  <si>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</si>
  <si>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</si>
  <si>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</si>
  <si>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</si>
  <si>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</si>
  <si>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</si>
  <si>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</si>
  <si>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</si>
  <si>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</si>
  <si>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</si>
  <si>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</si>
  <si>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</si>
  <si>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</si>
  <si>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</si>
  <si>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</si>
  <si>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</si>
  <si>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</si>
  <si>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</si>
  <si>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</si>
  <si>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</si>
  <si>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</si>
  <si>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</si>
  <si>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</si>
  <si>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</si>
  <si>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</si>
  <si>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</si>
  <si>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</si>
  <si>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</si>
  <si>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</si>
  <si>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</si>
  <si>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</si>
  <si>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</si>
  <si>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</si>
  <si>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</si>
  <si>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</si>
  <si>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</si>
  <si>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</si>
  <si>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</si>
  <si>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</si>
  <si>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</si>
  <si>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</si>
  <si>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</si>
  <si>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</si>
  <si>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</si>
  <si>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</si>
  <si>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</si>
  <si>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</si>
  <si>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</si>
  <si>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</si>
  <si>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</si>
  <si>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</si>
  <si>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</si>
  <si>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</si>
  <si>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</si>
  <si>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</si>
  <si>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</si>
  <si>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</si>
  <si>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</si>
  <si>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</si>
  <si>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</si>
  <si>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</si>
  <si>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</si>
  <si>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</si>
  <si>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</si>
  <si>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</si>
  <si>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</si>
  <si>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</si>
  <si>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</si>
  <si>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</si>
  <si>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</si>
  <si>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</si>
  <si>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</si>
  <si>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</si>
  <si>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</si>
  <si>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</si>
  <si>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</si>
  <si>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</si>
  <si>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</si>
  <si>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</si>
  <si>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</si>
  <si>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</si>
  <si>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</si>
  <si>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</si>
  <si>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</si>
  <si>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</si>
  <si>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</si>
  <si>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</si>
  <si>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</si>
  <si>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</si>
  <si>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</si>
  <si>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</si>
  <si>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</si>
  <si>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</si>
  <si>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</si>
  <si>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</si>
  <si>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</si>
  <si>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</si>
  <si>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</si>
  <si>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</si>
  <si>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</si>
  <si>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</si>
  <si>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</si>
  <si>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</si>
  <si>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</si>
  <si>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</si>
  <si>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</si>
  <si>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</si>
  <si>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</si>
  <si>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</si>
  <si>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</si>
  <si>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</si>
  <si>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</si>
  <si>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</si>
  <si>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</si>
  <si>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</si>
  <si>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</si>
  <si>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</si>
  <si>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</si>
  <si>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</si>
  <si>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</si>
  <si>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</si>
  <si>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</si>
  <si>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</si>
  <si>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</si>
  <si>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</si>
  <si>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</si>
  <si>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</si>
  <si>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</si>
  <si>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</si>
  <si>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</si>
  <si>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</si>
  <si>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</si>
  <si>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</si>
  <si>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</si>
  <si>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</si>
  <si>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</si>
  <si>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</si>
  <si>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</si>
  <si>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</si>
  <si>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</si>
  <si>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</si>
  <si>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</si>
  <si>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</si>
  <si>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</si>
  <si>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</si>
  <si>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</si>
  <si>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</si>
  <si>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</si>
  <si>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</si>
  <si>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</si>
  <si>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</si>
  <si>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</si>
  <si>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</si>
  <si>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</si>
  <si>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</si>
  <si>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</si>
  <si>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</si>
  <si>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</si>
  <si>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</si>
  <si>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</si>
  <si>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</si>
  <si>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</si>
  <si>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</si>
  <si>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</si>
  <si>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</si>
  <si>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</si>
  <si>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</si>
  <si>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</si>
  <si>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</si>
  <si>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</si>
  <si>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</si>
  <si>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</si>
  <si>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</si>
  <si>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</si>
  <si>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</si>
  <si>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</si>
  <si>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</si>
  <si>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</si>
  <si>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</si>
  <si>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</si>
  <si>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</si>
  <si>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</si>
  <si>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</si>
  <si>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</si>
  <si>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</si>
  <si>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</si>
  <si>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</si>
  <si>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</si>
  <si>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</si>
  <si>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</si>
  <si>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</si>
  <si>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</si>
  <si>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</si>
  <si>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</si>
  <si>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</si>
  <si>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</si>
  <si>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</si>
  <si>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</si>
  <si>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</si>
  <si>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</si>
  <si>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</si>
  <si>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</si>
  <si>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</si>
  <si>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</si>
  <si>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</si>
  <si>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</si>
  <si>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</si>
  <si>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</si>
  <si>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</si>
  <si>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</si>
  <si>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</si>
  <si>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</si>
  <si>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</si>
  <si>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</si>
  <si>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</si>
  <si>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</si>
  <si>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</si>
  <si>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</si>
  <si>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</si>
  <si>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</si>
  <si>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</si>
  <si>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</si>
  <si>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</si>
  <si>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</si>
  <si>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</si>
  <si>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</si>
  <si>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</si>
  <si>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</si>
  <si>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</si>
  <si>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</si>
  <si>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</si>
  <si>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</si>
  <si>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</si>
  <si>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</si>
  <si>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</si>
  <si>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</si>
  <si>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</si>
  <si>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</si>
  <si>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</si>
  <si>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</si>
  <si>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</si>
  <si>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</si>
  <si>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</si>
  <si>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</si>
  <si>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</si>
  <si>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</si>
  <si>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</si>
  <si>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</si>
  <si>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</si>
  <si>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</si>
  <si>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</si>
  <si>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</si>
  <si>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</si>
  <si>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</si>
  <si>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</si>
  <si>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</si>
  <si>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</si>
  <si>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</si>
  <si>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</si>
  <si>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</si>
  <si>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</si>
  <si>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</si>
  <si>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</si>
  <si>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</si>
  <si>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</si>
  <si>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</si>
  <si>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</si>
  <si>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</si>
  <si>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</si>
  <si>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</si>
  <si>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</si>
  <si>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</si>
  <si>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</si>
  <si>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</si>
  <si>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</si>
  <si>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</si>
  <si>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</si>
  <si>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</si>
  <si>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</si>
  <si>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</si>
  <si>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</si>
  <si>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</si>
  <si>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</si>
  <si>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</si>
  <si>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</si>
  <si>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</si>
  <si>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</si>
  <si>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</si>
  <si>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</si>
  <si>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</si>
  <si>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</si>
  <si>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</si>
  <si>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</si>
  <si>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</si>
  <si>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</si>
  <si>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</si>
  <si>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</si>
  <si>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</si>
  <si>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</si>
  <si>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</si>
  <si>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</si>
  <si>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</si>
  <si>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</si>
  <si>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</si>
  <si>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</si>
  <si>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</si>
  <si>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</si>
  <si>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</si>
  <si>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</si>
  <si>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</si>
  <si>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</si>
  <si>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</si>
  <si>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</si>
  <si>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</si>
  <si>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</si>
  <si>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</si>
  <si>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</si>
  <si>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</si>
  <si>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</si>
  <si>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</si>
  <si>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</si>
  <si>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</si>
  <si>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</si>
  <si>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</si>
  <si>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</si>
  <si>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</si>
  <si>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</si>
  <si>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</si>
  <si>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</si>
  <si>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</si>
  <si>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</si>
  <si>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</si>
  <si>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</si>
  <si>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</si>
  <si>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</si>
  <si>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</si>
  <si>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</si>
  <si>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</si>
  <si>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</si>
  <si>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</si>
  <si>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</si>
  <si>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</si>
  <si>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</si>
  <si>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</si>
  <si>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</si>
  <si>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</si>
  <si>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</si>
  <si>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</si>
  <si>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</si>
  <si>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</si>
  <si>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</si>
  <si>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</si>
  <si>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</si>
  <si>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</si>
  <si>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</si>
  <si>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</si>
  <si>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</si>
  <si>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</si>
  <si>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</si>
  <si>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</si>
  <si>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</si>
  <si>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</si>
  <si>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</si>
  <si>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</si>
  <si>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</si>
  <si>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</si>
  <si>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</si>
  <si>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</si>
  <si>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</si>
  <si>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</si>
  <si>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</si>
  <si>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</si>
  <si>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</si>
  <si>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</si>
  <si>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</si>
  <si>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</si>
  <si>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</si>
  <si>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</si>
  <si>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</si>
  <si>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</si>
  <si>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</si>
  <si>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</si>
  <si>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</si>
  <si>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</si>
  <si>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</si>
  <si>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</si>
  <si>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</si>
  <si>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</si>
  <si>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</si>
  <si>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</si>
  <si>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</si>
  <si>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</si>
  <si>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</si>
  <si>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</si>
  <si>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</si>
  <si>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</si>
  <si>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</si>
  <si>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</si>
  <si>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</si>
  <si>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</si>
  <si>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</si>
  <si>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</si>
  <si>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</si>
  <si>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</si>
  <si>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</si>
  <si>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</si>
  <si>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</si>
  <si>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</si>
  <si>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</si>
  <si>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</si>
  <si>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</si>
  <si>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</si>
  <si>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</si>
  <si>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</si>
  <si>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</si>
  <si>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</si>
  <si>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</si>
  <si>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</si>
  <si>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</si>
  <si>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</si>
  <si>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</si>
  <si>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</si>
  <si>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</si>
  <si>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</si>
  <si>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</si>
  <si>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</si>
  <si>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</si>
  <si>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</si>
  <si>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</si>
  <si>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</si>
  <si>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</si>
  <si>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</si>
  <si>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</si>
  <si>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</si>
  <si>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</si>
  <si>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</si>
  <si>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</si>
  <si>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</si>
  <si>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</si>
  <si>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</si>
  <si>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</si>
  <si>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</si>
  <si>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</si>
  <si>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</si>
  <si>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</si>
  <si>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</si>
  <si>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</si>
  <si>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</si>
  <si>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</si>
  <si>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</si>
  <si>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</si>
  <si>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</si>
  <si>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</si>
  <si>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</si>
  <si>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</si>
  <si>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</si>
  <si>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</si>
  <si>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</si>
  <si>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</si>
  <si>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</si>
  <si>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</si>
  <si>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</si>
  <si>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</si>
  <si>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</si>
  <si>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</si>
  <si>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</si>
  <si>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</si>
  <si>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</si>
  <si>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</si>
  <si>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</si>
  <si>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</si>
  <si>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</si>
  <si>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</si>
  <si>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</si>
  <si>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</si>
  <si>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</si>
  <si>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</si>
  <si>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</si>
  <si>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</si>
  <si>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</si>
  <si>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</si>
  <si>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</si>
  <si>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</si>
  <si>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</si>
  <si>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</si>
  <si>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</si>
  <si>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</si>
  <si>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</si>
  <si>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</si>
  <si>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</si>
  <si>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</si>
  <si>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</si>
  <si>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</si>
  <si>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</si>
  <si>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</si>
  <si>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</si>
  <si>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</si>
  <si>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</si>
  <si>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</si>
  <si>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</si>
  <si>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</si>
  <si>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</si>
  <si>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</si>
  <si>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</si>
  <si>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</si>
  <si>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</si>
  <si>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</si>
  <si>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</si>
  <si>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</si>
  <si>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</si>
  <si>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</si>
  <si>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</si>
  <si>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</si>
  <si>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</si>
  <si>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</si>
  <si>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</si>
  <si>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</si>
  <si>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</si>
  <si>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</si>
  <si>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</si>
  <si>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</si>
  <si>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</si>
  <si>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</si>
  <si>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</si>
  <si>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</si>
  <si>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</si>
  <si>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</si>
  <si>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</si>
  <si>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</si>
  <si>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</si>
  <si>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</si>
  <si>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</si>
  <si>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</si>
  <si>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</si>
  <si>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</si>
  <si>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</si>
  <si>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</si>
  <si>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</si>
  <si>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</si>
  <si>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</si>
  <si>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</si>
  <si>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</si>
  <si>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</si>
  <si>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</si>
  <si>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</si>
  <si>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</si>
  <si>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</si>
  <si>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</si>
  <si>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</si>
  <si>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</si>
  <si>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</si>
  <si>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</si>
  <si>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</si>
  <si>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</si>
  <si>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</si>
  <si>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</si>
  <si>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</si>
  <si>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</si>
  <si>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</si>
  <si>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</si>
  <si>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</si>
  <si>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</si>
  <si>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</si>
  <si>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</si>
  <si>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</si>
  <si>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</si>
  <si>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</si>
  <si>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</si>
  <si>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</si>
  <si>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</si>
  <si>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</si>
  <si>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</si>
  <si>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</si>
  <si>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</si>
  <si>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</si>
  <si>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</si>
  <si>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</si>
  <si>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</si>
  <si>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</si>
  <si>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</si>
  <si>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</si>
  <si>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</si>
  <si>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</si>
  <si>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</si>
  <si>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</si>
  <si>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</si>
  <si>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</si>
  <si>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</si>
  <si>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</si>
  <si>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</si>
  <si>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</si>
  <si>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</si>
  <si>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</si>
  <si>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</si>
  <si>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</si>
  <si>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</si>
  <si>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</si>
  <si>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</si>
  <si>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</si>
  <si>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</si>
  <si>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</si>
  <si>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</si>
  <si>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</si>
  <si>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</si>
  <si>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</si>
  <si>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</si>
  <si>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</si>
  <si>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</si>
  <si>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</si>
  <si>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</si>
  <si>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</si>
  <si>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</si>
  <si>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</si>
  <si>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</si>
  <si>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</si>
  <si>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</si>
  <si>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</si>
  <si>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</si>
  <si>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</si>
  <si>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</si>
  <si>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</si>
  <si>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</si>
  <si>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</si>
  <si>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</si>
  <si>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</si>
  <si>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</si>
  <si>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</si>
  <si>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</si>
  <si>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</si>
  <si>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</si>
  <si>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</si>
  <si>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</si>
  <si>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</si>
  <si>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</si>
  <si>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</si>
  <si>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</si>
  <si>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</si>
  <si>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</si>
  <si>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</si>
  <si>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</si>
  <si>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</si>
  <si>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</si>
  <si>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</si>
  <si>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</si>
  <si>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</si>
  <si>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</si>
  <si>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</si>
  <si>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</si>
  <si>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</si>
  <si>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</si>
  <si>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</si>
  <si>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</si>
  <si>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</si>
  <si>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</si>
  <si>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</si>
  <si>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</si>
  <si>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</si>
  <si>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</si>
  <si>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</si>
  <si>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</si>
  <si>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</si>
  <si>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</si>
  <si>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</si>
  <si>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</si>
  <si>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</si>
  <si>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</si>
  <si>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</si>
  <si>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</si>
  <si>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</si>
  <si>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</si>
  <si>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</si>
  <si>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</si>
  <si>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</si>
  <si>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</si>
  <si>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</si>
  <si>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</si>
  <si>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</si>
  <si>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</si>
  <si>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</si>
  <si>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</si>
  <si>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</si>
  <si>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</si>
  <si>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</si>
  <si>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</si>
  <si>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</si>
  <si>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</si>
  <si>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</si>
  <si>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</si>
  <si>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</si>
  <si>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</si>
  <si>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</si>
  <si>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</si>
  <si>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</si>
  <si>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</si>
  <si>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</si>
  <si>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</si>
  <si>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</si>
  <si>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</si>
  <si>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</si>
  <si>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</si>
  <si>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</si>
  <si>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</si>
  <si>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</si>
  <si>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</si>
  <si>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</si>
  <si>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</si>
  <si>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</si>
  <si>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</si>
  <si>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</si>
  <si>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</si>
  <si>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</si>
  <si>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</si>
  <si>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</si>
  <si>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</si>
  <si>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</si>
  <si>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</si>
  <si>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</si>
  <si>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</si>
  <si>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</si>
  <si>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</si>
  <si>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</si>
  <si>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</si>
  <si>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</si>
  <si>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</si>
  <si>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</si>
  <si>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</si>
  <si>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</si>
  <si>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</si>
  <si>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</si>
  <si>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</si>
  <si>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</si>
  <si>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</si>
  <si>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</si>
  <si>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</si>
  <si>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</si>
  <si>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</si>
  <si>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</si>
  <si>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</si>
  <si>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</si>
  <si>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</si>
  <si>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</si>
  <si>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</si>
  <si>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</si>
  <si>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</si>
  <si>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</si>
  <si>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</si>
  <si>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</si>
  <si>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</si>
  <si>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</si>
  <si>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</si>
  <si>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</si>
  <si>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</si>
  <si>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</si>
  <si>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</si>
  <si>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</si>
  <si>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</si>
  <si>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</si>
  <si>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</si>
  <si>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</si>
  <si>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</si>
  <si>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</si>
  <si>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</si>
  <si>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</si>
  <si>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</si>
  <si>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</si>
  <si>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</si>
  <si>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</si>
  <si>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</si>
  <si>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</si>
  <si>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</si>
  <si>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</si>
  <si>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</si>
  <si>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</si>
  <si>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</si>
  <si>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</si>
  <si>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</si>
  <si>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</si>
  <si>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</si>
  <si>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</si>
  <si>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</si>
  <si>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</si>
  <si>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</si>
  <si>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</si>
  <si>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</si>
  <si>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</si>
  <si>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</si>
  <si>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</si>
  <si>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</si>
  <si>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</si>
  <si>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</si>
  <si>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</si>
  <si>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</si>
  <si>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</si>
  <si>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</si>
  <si>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</si>
  <si>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</si>
  <si>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</si>
  <si>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</si>
  <si>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</si>
  <si>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</si>
  <si>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</si>
  <si>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</si>
  <si>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</si>
  <si>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</si>
  <si>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</si>
  <si>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</si>
  <si>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</si>
  <si>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</si>
  <si>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</si>
  <si>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</si>
  <si>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</si>
  <si>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</si>
  <si>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</si>
  <si>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</si>
  <si>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</si>
  <si>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</si>
  <si>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</si>
  <si>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</si>
  <si>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</si>
  <si>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</si>
  <si>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</si>
  <si>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</si>
  <si>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</si>
  <si>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</si>
  <si>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</si>
  <si>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</si>
  <si>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</si>
  <si>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</si>
  <si>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</si>
  <si>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</si>
  <si>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</si>
  <si>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</si>
  <si>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</si>
  <si>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</si>
  <si>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</si>
  <si>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</si>
  <si>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</si>
  <si>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</si>
  <si>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</si>
  <si>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</si>
  <si>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</si>
  <si>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</si>
  <si>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</si>
  <si>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</si>
  <si>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</si>
  <si>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</si>
  <si>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</si>
  <si>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</si>
  <si>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</si>
  <si>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</si>
  <si>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</si>
  <si>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</si>
  <si>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</si>
  <si>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</si>
  <si>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</si>
  <si>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</si>
  <si>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</si>
  <si>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</si>
  <si>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</si>
  <si>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</si>
  <si>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</si>
  <si>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</si>
  <si>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</si>
  <si>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</si>
  <si>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</si>
  <si>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</si>
  <si>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</si>
  <si>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</si>
  <si>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</si>
  <si>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</si>
  <si>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</si>
  <si>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</si>
  <si>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</si>
  <si>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</si>
  <si>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</si>
  <si>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</si>
  <si>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</si>
  <si>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</si>
  <si>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</si>
  <si>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</si>
  <si>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</si>
  <si>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</si>
  <si>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</si>
  <si>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</si>
  <si>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</si>
  <si>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</si>
  <si>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</si>
  <si>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</si>
  <si>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</si>
  <si>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</si>
  <si>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</si>
  <si>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</si>
  <si>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</si>
  <si>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</si>
  <si>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</si>
  <si>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</si>
  <si>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</si>
  <si>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</si>
  <si>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</si>
  <si>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</si>
  <si>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</si>
  <si>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</si>
  <si>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</si>
  <si>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</si>
  <si>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</si>
  <si>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</si>
  <si>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</si>
  <si>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</si>
  <si>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</si>
  <si>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</si>
  <si>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</si>
  <si>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</si>
  <si>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</si>
  <si>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</si>
  <si>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</si>
  <si>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</si>
  <si>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</si>
  <si>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</si>
  <si>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</si>
  <si>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</si>
  <si>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</si>
  <si>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</si>
  <si>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</si>
  <si>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</si>
  <si>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</si>
  <si>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</si>
  <si>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</si>
  <si>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</si>
  <si>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</si>
  <si>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</si>
  <si>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</si>
  <si>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</si>
  <si>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</si>
  <si>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</si>
  <si>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</si>
  <si>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</si>
  <si>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</si>
  <si>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</si>
  <si>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</si>
  <si>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</si>
  <si>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</si>
  <si>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</si>
  <si>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</si>
  <si>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</si>
  <si>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</si>
  <si>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</si>
  <si>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</si>
  <si>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</si>
  <si>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</si>
  <si>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</si>
  <si>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</si>
  <si>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</si>
  <si>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</si>
  <si>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</si>
  <si>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</si>
  <si>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</si>
  <si>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</si>
  <si>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</si>
  <si>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</si>
  <si>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</si>
  <si>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</si>
  <si>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</si>
  <si>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</si>
  <si>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</si>
  <si>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</si>
  <si>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</si>
  <si>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</si>
  <si>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</si>
  <si>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</si>
  <si>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</si>
  <si>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</si>
  <si>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</si>
  <si>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</si>
  <si>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</si>
  <si>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</si>
  <si>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</si>
  <si>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</si>
  <si>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</si>
  <si>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</si>
  <si>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</si>
  <si>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</si>
  <si>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</si>
  <si>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</si>
  <si>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</si>
  <si>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</si>
  <si>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</si>
  <si>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</si>
  <si>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</si>
  <si>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</si>
  <si>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</si>
  <si>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</si>
  <si>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</si>
  <si>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</si>
  <si>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</si>
  <si>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</si>
  <si>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</si>
  <si>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</si>
  <si>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</si>
  <si>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</si>
  <si>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</si>
  <si>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</si>
  <si>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</si>
  <si>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</si>
  <si>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</si>
  <si>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</si>
  <si>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</si>
  <si>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</si>
  <si>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</si>
  <si>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</si>
  <si>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</si>
  <si>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</si>
  <si>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</si>
  <si>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</si>
  <si>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</si>
  <si>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</si>
  <si>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</si>
  <si>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</si>
  <si>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</si>
  <si>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</si>
  <si>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</si>
  <si>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</si>
  <si>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</si>
  <si>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</si>
  <si>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</si>
  <si>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</si>
  <si>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</si>
  <si>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</si>
  <si>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</si>
  <si>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</si>
  <si>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</si>
  <si>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</si>
  <si>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</si>
  <si>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</si>
  <si>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</si>
  <si>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</si>
  <si>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</si>
  <si>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</si>
  <si>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</si>
  <si>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</si>
  <si>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</si>
  <si>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</si>
  <si>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</si>
  <si>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</si>
  <si>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</si>
  <si>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</si>
  <si>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</si>
  <si>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</si>
  <si>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</si>
  <si>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</si>
  <si>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</si>
  <si>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</si>
  <si>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</si>
  <si>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</si>
  <si>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</si>
  <si>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</si>
  <si>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</si>
  <si>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</si>
  <si>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</si>
  <si>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</si>
  <si>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</si>
  <si>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</si>
  <si>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</si>
  <si>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</si>
  <si>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</si>
  <si>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</si>
  <si>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</si>
  <si>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</si>
  <si>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</si>
  <si>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</si>
  <si>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</si>
  <si>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</si>
  <si>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</si>
  <si>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</si>
  <si>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</si>
  <si>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</si>
  <si>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</si>
  <si>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</si>
  <si>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</si>
  <si>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</si>
  <si>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</si>
  <si>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</si>
  <si>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</si>
  <si>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</si>
  <si>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</si>
  <si>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</si>
  <si>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</si>
  <si>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</si>
  <si>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</si>
  <si>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</si>
  <si>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</si>
  <si>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</si>
  <si>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</si>
  <si>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</si>
  <si>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</si>
  <si>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</si>
  <si>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</si>
  <si>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</si>
  <si>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</si>
  <si>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</si>
  <si>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</si>
  <si>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</si>
  <si>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</si>
  <si>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</si>
  <si>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</si>
  <si>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</si>
  <si>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</si>
  <si>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</si>
  <si>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</si>
  <si>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</si>
  <si>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</si>
  <si>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</si>
  <si>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</si>
  <si>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</si>
  <si>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</si>
  <si>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</si>
  <si>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</si>
  <si>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</si>
  <si>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</si>
  <si>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</si>
  <si>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</si>
  <si>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</si>
  <si>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</si>
  <si>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</si>
  <si>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</si>
  <si>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</si>
  <si>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</si>
  <si>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</si>
  <si>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</si>
  <si>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</si>
  <si>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</si>
  <si>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</si>
  <si>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</si>
  <si>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</si>
  <si>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</si>
  <si>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</si>
  <si>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</si>
  <si>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</si>
  <si>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</si>
  <si>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</si>
  <si>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</si>
  <si>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</si>
  <si>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</si>
  <si>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</si>
  <si>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</si>
  <si>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</si>
  <si>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</si>
  <si>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</si>
  <si>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</si>
  <si>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</si>
  <si>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</si>
  <si>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</si>
  <si>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</si>
  <si>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</si>
  <si>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</si>
  <si>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</si>
  <si>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</si>
  <si>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</si>
  <si>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</si>
  <si>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</si>
  <si>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</si>
  <si>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</si>
  <si>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</si>
  <si>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</si>
  <si>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</si>
  <si>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</si>
  <si>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</si>
  <si>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</si>
  <si>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</si>
  <si>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</si>
  <si>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</si>
  <si>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</si>
  <si>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</si>
  <si>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</si>
  <si>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</si>
  <si>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</si>
  <si>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</si>
  <si>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</si>
  <si>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</si>
  <si>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</si>
  <si>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</si>
  <si>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</si>
  <si>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</si>
  <si>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</si>
  <si>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</si>
  <si>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</si>
  <si>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</si>
  <si>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</si>
  <si>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</si>
  <si>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</si>
  <si>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</si>
  <si>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</si>
  <si>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</si>
  <si>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</si>
  <si>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</si>
  <si>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</si>
  <si>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</si>
  <si>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</si>
  <si>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</si>
  <si>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</si>
  <si>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</si>
  <si>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</si>
  <si>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</si>
  <si>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</si>
  <si>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</si>
  <si>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</si>
  <si>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</si>
  <si>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</si>
  <si>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</si>
  <si>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</si>
  <si>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</si>
  <si>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</si>
  <si>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</si>
  <si>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</si>
  <si>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</si>
  <si>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</si>
  <si>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</si>
  <si>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</si>
  <si>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</si>
  <si>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</si>
  <si>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</si>
  <si>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</si>
  <si>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</si>
  <si>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</si>
  <si>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</si>
  <si>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</si>
  <si>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</si>
  <si>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</si>
  <si>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</si>
  <si>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</si>
  <si>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</si>
  <si>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</si>
  <si>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</si>
  <si>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</si>
  <si>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</si>
  <si>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</si>
  <si>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</si>
  <si>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</si>
  <si>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</si>
  <si>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</si>
  <si>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</si>
  <si>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</si>
  <si>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</si>
  <si>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</si>
  <si>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</si>
  <si>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</si>
  <si>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</si>
  <si>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</si>
  <si>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</si>
  <si>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</si>
  <si>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</si>
  <si>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</si>
  <si>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</si>
  <si>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</si>
  <si>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</si>
  <si>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</si>
  <si>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</si>
  <si>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</si>
  <si>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</si>
  <si>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</si>
  <si>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</si>
  <si>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</si>
  <si>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</si>
  <si>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</si>
  <si>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</si>
  <si>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</si>
  <si>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</si>
  <si>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</si>
  <si>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</si>
  <si>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</si>
  <si>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</si>
  <si>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</si>
  <si>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</si>
  <si>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</si>
  <si>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</si>
  <si>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</si>
  <si>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</si>
  <si>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</si>
  <si>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</si>
  <si>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</si>
  <si>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</si>
  <si>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</si>
  <si>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</si>
  <si>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</si>
  <si>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</si>
  <si>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</si>
  <si>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</si>
  <si>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</si>
  <si>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</si>
  <si>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</si>
  <si>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</si>
  <si>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</si>
  <si>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</si>
  <si>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</si>
  <si>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</si>
  <si>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</si>
  <si>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</si>
  <si>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</si>
  <si>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</si>
  <si>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</si>
  <si>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</si>
  <si>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</si>
  <si>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</si>
  <si>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</si>
  <si>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</si>
  <si>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</si>
  <si>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</si>
  <si>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</si>
  <si>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</si>
  <si>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</si>
  <si>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</si>
  <si>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</si>
  <si>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</si>
  <si>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</si>
  <si>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</si>
  <si>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</si>
  <si>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</si>
  <si>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</si>
  <si>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</si>
  <si>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</si>
  <si>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</si>
  <si>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</si>
  <si>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</si>
  <si>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</si>
  <si>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</si>
  <si>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</si>
  <si>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</si>
  <si>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</si>
  <si>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</si>
  <si>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</si>
  <si>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</si>
  <si>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</si>
  <si>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</si>
  <si>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</si>
  <si>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</si>
  <si>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</si>
  <si>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</si>
  <si>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</si>
  <si>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</si>
  <si>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</si>
  <si>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</si>
  <si>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</si>
  <si>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</si>
  <si>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</si>
  <si>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</si>
  <si>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</si>
  <si>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</si>
  <si>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</si>
  <si>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</si>
  <si>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</si>
  <si>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</si>
  <si>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</si>
  <si>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</si>
  <si>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</si>
  <si>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</si>
  <si>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</si>
  <si>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</si>
  <si>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</si>
  <si>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</si>
  <si>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</si>
  <si>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</si>
  <si>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</si>
  <si>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</si>
  <si>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</si>
  <si>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</si>
  <si>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</si>
  <si>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</si>
  <si>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</si>
  <si>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</si>
  <si>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</si>
  <si>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</si>
  <si>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</si>
  <si>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</si>
  <si>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</si>
  <si>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</si>
  <si>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</si>
  <si>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</si>
  <si>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</si>
  <si>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</si>
  <si>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</si>
  <si>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</si>
  <si>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</si>
  <si>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</si>
  <si>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</si>
  <si>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</si>
  <si>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</si>
  <si>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</si>
  <si>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</si>
  <si>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</si>
  <si>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</si>
  <si>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</si>
  <si>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</si>
  <si>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</si>
  <si>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</si>
  <si>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</si>
  <si>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</si>
  <si>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</si>
  <si>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</si>
  <si>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</si>
  <si>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</si>
  <si>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</si>
  <si>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</si>
  <si>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</si>
  <si>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</si>
  <si>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</si>
  <si>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</si>
  <si>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</si>
  <si>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</si>
  <si>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</si>
  <si>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</si>
  <si>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</si>
  <si>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</si>
  <si>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</si>
  <si>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</si>
  <si>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</si>
  <si>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</si>
  <si>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</si>
  <si>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</si>
  <si>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</si>
  <si>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</si>
  <si>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</si>
  <si>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</si>
  <si>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</si>
  <si>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</si>
  <si>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</si>
  <si>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</si>
  <si>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</si>
  <si>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</si>
  <si>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</si>
  <si>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</si>
  <si>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</si>
  <si>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</si>
  <si>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</si>
  <si>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</si>
  <si>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</si>
  <si>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</si>
  <si>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</si>
  <si>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</si>
  <si>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</si>
  <si>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</si>
  <si>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</si>
  <si>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</si>
  <si>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</si>
  <si>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</si>
  <si>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</si>
  <si>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</si>
  <si>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</si>
  <si>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</si>
  <si>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</si>
  <si>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</si>
  <si>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</si>
  <si>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</si>
  <si>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</si>
  <si>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</si>
  <si>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</si>
  <si>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</si>
  <si>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</si>
  <si>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</si>
  <si>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</si>
  <si>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</si>
  <si>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</si>
  <si>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</si>
  <si>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</si>
  <si>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</si>
  <si>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</si>
  <si>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</si>
  <si>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</si>
  <si>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</si>
  <si>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</si>
  <si>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</si>
  <si>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</si>
  <si>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</si>
  <si>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</si>
  <si>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</si>
  <si>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</si>
  <si>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</si>
  <si>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</si>
  <si>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</si>
  <si>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</si>
  <si>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</si>
  <si>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</si>
  <si>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</si>
  <si>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</si>
  <si>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</si>
  <si>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</si>
  <si>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</si>
  <si>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</si>
  <si>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</si>
  <si>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</si>
  <si>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</si>
  <si>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</si>
  <si>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</si>
  <si>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</si>
  <si>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</si>
  <si>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</si>
  <si>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</si>
  <si>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</si>
  <si>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</si>
  <si>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</si>
  <si>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</si>
  <si>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</si>
  <si>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</si>
  <si>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</si>
  <si>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</si>
  <si>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</si>
  <si>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</si>
  <si>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</si>
  <si>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</si>
  <si>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</si>
  <si>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</si>
  <si>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</si>
  <si>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</si>
  <si>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</si>
  <si>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</si>
  <si>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</si>
  <si>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</si>
  <si>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</si>
  <si>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</si>
  <si>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</si>
  <si>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</si>
  <si>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</si>
  <si>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</si>
  <si>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</si>
  <si>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</si>
  <si>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</si>
  <si>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</si>
  <si>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</si>
  <si>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</si>
  <si>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</si>
  <si>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</si>
  <si>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</si>
  <si>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</si>
  <si>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</si>
  <si>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</si>
  <si>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</si>
  <si>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</si>
  <si>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</si>
  <si>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</si>
  <si>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</si>
  <si>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</si>
  <si>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</si>
  <si>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</si>
  <si>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</si>
  <si>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</si>
  <si>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</si>
  <si>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</si>
  <si>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</si>
  <si>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</si>
  <si>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</si>
  <si>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</si>
  <si>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</si>
  <si>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</si>
  <si>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</si>
  <si>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</si>
  <si>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</si>
  <si>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</si>
  <si>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</si>
  <si>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</si>
  <si>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</si>
  <si>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</si>
  <si>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</si>
  <si>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</si>
  <si>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</si>
  <si>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</si>
  <si>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</si>
  <si>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</si>
  <si>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</si>
  <si>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</si>
  <si>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</si>
  <si>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</si>
  <si>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</si>
  <si>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</si>
  <si>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</si>
  <si>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</si>
  <si>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</si>
  <si>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</si>
  <si>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</si>
  <si>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</si>
  <si>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</si>
  <si>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</si>
  <si>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</si>
  <si>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</si>
  <si>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</si>
  <si>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</si>
  <si>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</si>
  <si>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</si>
  <si>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</si>
  <si>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</si>
  <si>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</si>
  <si>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</si>
  <si>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</si>
  <si>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</si>
  <si>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</si>
  <si>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</si>
  <si>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</si>
  <si>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</si>
  <si>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</si>
  <si>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</si>
  <si>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</si>
  <si>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</si>
  <si>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</si>
  <si>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</si>
  <si>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</si>
  <si>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</si>
  <si>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</si>
  <si>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</si>
  <si>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</si>
  <si>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</si>
  <si>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</si>
  <si>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</si>
  <si>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</si>
  <si>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</si>
  <si>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</si>
  <si>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</si>
  <si>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</si>
  <si>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</si>
  <si>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</si>
  <si>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</si>
  <si>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</si>
  <si>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</si>
  <si>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</si>
  <si>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</si>
  <si>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</si>
  <si>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</si>
  <si>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</si>
  <si>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</si>
  <si>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</si>
  <si>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</si>
  <si>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</si>
  <si>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</si>
  <si>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</si>
  <si>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</si>
  <si>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</si>
  <si>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</si>
  <si>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</si>
  <si>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</si>
  <si>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</si>
  <si>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</si>
  <si>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</si>
  <si>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</si>
  <si>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</si>
  <si>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</si>
  <si>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</si>
  <si>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</si>
  <si>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</si>
  <si>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</si>
  <si>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</si>
  <si>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</si>
  <si>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</si>
  <si>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</si>
  <si>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</si>
  <si>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</si>
  <si>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</si>
  <si>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</si>
  <si>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</si>
  <si>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</si>
  <si>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</si>
  <si>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</si>
  <si>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</si>
  <si>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</si>
  <si>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</si>
  <si>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</si>
  <si>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</si>
  <si>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</si>
  <si>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</si>
  <si>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</si>
  <si>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</si>
  <si>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</si>
  <si>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</si>
  <si>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</si>
  <si>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</si>
  <si>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</si>
  <si>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</si>
  <si>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</si>
  <si>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</si>
  <si>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</si>
  <si>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</si>
  <si>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</si>
  <si>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</si>
  <si>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</si>
  <si>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</si>
  <si>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</si>
  <si>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</si>
  <si>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</si>
  <si>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</si>
  <si>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</si>
  <si>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</si>
  <si>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</si>
  <si>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</si>
  <si>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</si>
  <si>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</si>
  <si>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</si>
  <si>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</si>
  <si>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</si>
  <si>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</si>
  <si>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</si>
  <si>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</si>
  <si>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</si>
  <si>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</si>
  <si>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</si>
  <si>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</si>
  <si>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</si>
  <si>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</si>
  <si>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</si>
  <si>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</si>
  <si>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</si>
  <si>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</si>
  <si>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</si>
  <si>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</si>
  <si>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</si>
  <si>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</si>
  <si>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</si>
  <si>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</si>
  <si>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</si>
  <si>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</si>
  <si>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</si>
  <si>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</si>
  <si>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</si>
  <si>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</si>
  <si>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</si>
  <si>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</si>
  <si>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</si>
  <si>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</si>
  <si>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</si>
  <si>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</si>
  <si>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</si>
  <si>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</si>
  <si>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</si>
  <si>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</si>
  <si>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</si>
  <si>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</si>
  <si>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</si>
  <si>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</si>
  <si>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</si>
  <si>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</si>
  <si>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</si>
  <si>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</si>
  <si>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</si>
  <si>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</si>
  <si>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</si>
  <si>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</si>
  <si>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</si>
  <si>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</si>
  <si>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</si>
  <si>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</si>
  <si>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</si>
  <si>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</si>
  <si>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</si>
  <si>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</si>
  <si>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</si>
  <si>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</si>
  <si>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</si>
  <si>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</si>
  <si>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</si>
  <si>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</si>
  <si>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</si>
  <si>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</si>
  <si>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</si>
  <si>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</si>
  <si>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</si>
  <si>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</si>
  <si>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</si>
  <si>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</si>
  <si>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</si>
  <si>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</si>
  <si>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</si>
  <si>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</si>
  <si>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</si>
  <si>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</si>
  <si>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</si>
  <si>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</si>
  <si>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</si>
  <si>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</si>
  <si>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</si>
  <si>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</si>
  <si>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</si>
  <si>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</si>
  <si>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</si>
  <si>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</si>
  <si>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</si>
  <si>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</si>
  <si>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</si>
  <si>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</si>
  <si>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</si>
  <si>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</si>
  <si>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</si>
  <si>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</si>
  <si>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</si>
  <si>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</si>
  <si>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</si>
  <si>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</si>
  <si>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</si>
  <si>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</si>
  <si>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</si>
  <si>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</si>
  <si>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</si>
  <si>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</si>
  <si>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</si>
  <si>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</si>
  <si>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</si>
  <si>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</si>
  <si>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</si>
  <si>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</si>
  <si>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</si>
  <si>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</si>
  <si>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</si>
  <si>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</si>
  <si>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</si>
  <si>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</si>
  <si>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</si>
  <si>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</si>
  <si>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</si>
  <si>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</si>
  <si>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</si>
  <si>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</si>
  <si>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</si>
  <si>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</si>
  <si>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</si>
  <si>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</si>
  <si>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</si>
  <si>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</si>
  <si>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</si>
  <si>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</si>
  <si>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</si>
  <si>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</si>
  <si>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</si>
  <si>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</si>
  <si>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</si>
  <si>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</si>
  <si>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</si>
  <si>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</si>
  <si>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</si>
  <si>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</si>
  <si>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</si>
  <si>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</si>
  <si>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</si>
  <si>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</si>
  <si>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</si>
  <si>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</si>
  <si>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</si>
  <si>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</si>
  <si>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</si>
  <si>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</si>
  <si>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</si>
  <si>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</si>
  <si>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</si>
  <si>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</si>
  <si>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</si>
  <si>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</si>
  <si>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</si>
  <si>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</si>
  <si>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</si>
  <si>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</si>
  <si>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</si>
  <si>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</si>
  <si>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</si>
  <si>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</si>
  <si>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</si>
  <si>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</si>
  <si>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</si>
  <si>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</si>
  <si>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</si>
  <si>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</si>
  <si>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</si>
  <si>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</si>
  <si>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</si>
  <si>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</si>
  <si>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</si>
  <si>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</si>
  <si>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</si>
  <si>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</si>
  <si>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</si>
  <si>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</si>
  <si>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</si>
  <si>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</si>
  <si>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</si>
  <si>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</si>
  <si>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</si>
  <si>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</si>
  <si>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</si>
  <si>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</si>
  <si>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</si>
  <si>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</si>
  <si>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</si>
  <si>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</si>
  <si>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</si>
  <si>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</si>
  <si>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</si>
  <si>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</si>
  <si>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</si>
  <si>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</si>
  <si>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</si>
  <si>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</si>
  <si>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</si>
  <si>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</si>
  <si>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</si>
  <si>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</si>
  <si>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</si>
  <si>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</si>
  <si>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</si>
  <si>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</si>
  <si>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</si>
  <si>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</si>
  <si>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</si>
  <si>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</si>
  <si>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</si>
  <si>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</si>
  <si>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</si>
  <si>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</si>
  <si>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</si>
  <si>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</si>
  <si>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</si>
  <si>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</si>
  <si>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</si>
  <si>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</si>
  <si>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</si>
  <si>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</si>
  <si>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</si>
  <si>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</si>
  <si>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</si>
  <si>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</si>
  <si>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</si>
  <si>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</si>
  <si>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</si>
  <si>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</si>
  <si>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</si>
  <si>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</si>
  <si>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</si>
  <si>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</si>
  <si>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</si>
  <si>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</si>
  <si>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</si>
  <si>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</si>
  <si>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</si>
  <si>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</si>
  <si>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</si>
  <si>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</si>
  <si>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</si>
  <si>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</si>
  <si>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</si>
  <si>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</si>
  <si>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</si>
  <si>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</si>
  <si>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</si>
  <si>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</si>
  <si>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</si>
  <si>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</si>
  <si>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</si>
  <si>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</si>
  <si>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</si>
  <si>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</si>
  <si>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</si>
  <si>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</si>
  <si>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</si>
  <si>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</si>
  <si>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</si>
  <si>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</si>
  <si>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</si>
  <si>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</si>
  <si>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</si>
  <si>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</si>
  <si>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</si>
  <si>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</si>
  <si>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</si>
  <si>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</si>
  <si>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</si>
  <si>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</si>
  <si>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</si>
  <si>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</si>
  <si>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</si>
  <si>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</si>
  <si>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</si>
  <si>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</si>
  <si>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</si>
  <si>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</si>
  <si>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</si>
  <si>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</si>
  <si>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</si>
  <si>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</si>
  <si>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</si>
  <si>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</si>
  <si>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</si>
  <si>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</si>
  <si>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</si>
  <si>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</si>
  <si>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</si>
  <si>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</si>
  <si>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</si>
  <si>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</si>
  <si>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</si>
  <si>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</si>
  <si>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</si>
  <si>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</si>
  <si>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</si>
  <si>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</si>
  <si>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</si>
  <si>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</si>
  <si>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</si>
  <si>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</si>
  <si>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</si>
  <si>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</si>
  <si>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</si>
  <si>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</si>
  <si>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</si>
  <si>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</si>
  <si>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</si>
  <si>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</si>
  <si>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</si>
  <si>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</si>
  <si>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</si>
  <si>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</si>
  <si>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</si>
  <si>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</si>
  <si>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</si>
  <si>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</si>
  <si>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</si>
  <si>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</si>
  <si>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</si>
  <si>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</si>
  <si>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</si>
  <si>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</si>
  <si>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</si>
  <si>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</si>
  <si>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</si>
  <si>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</si>
  <si>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</si>
  <si>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</si>
  <si>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</si>
  <si>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</si>
  <si>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</si>
  <si>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</si>
  <si>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</si>
  <si>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</si>
  <si>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</si>
  <si>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</si>
  <si>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</si>
  <si>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</si>
  <si>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</si>
  <si>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</si>
  <si>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</si>
  <si>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</si>
  <si>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</si>
  <si>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</si>
  <si>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</si>
  <si>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</si>
  <si>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</si>
  <si>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</si>
  <si>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</si>
  <si>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</si>
  <si>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</si>
  <si>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</si>
  <si>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</si>
  <si>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</si>
  <si>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</si>
  <si>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</si>
  <si>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</si>
  <si>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</si>
  <si>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</si>
  <si>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</si>
  <si>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</si>
  <si>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</si>
  <si>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</si>
  <si>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</si>
  <si>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</si>
  <si>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</si>
  <si>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</si>
  <si>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</si>
  <si>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</si>
  <si>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</si>
  <si>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</si>
  <si>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</si>
  <si>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</si>
  <si>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</si>
  <si>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</si>
  <si>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</si>
  <si>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</si>
  <si>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</si>
  <si>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</si>
  <si>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</si>
  <si>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</si>
  <si>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</si>
  <si>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</si>
  <si>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</si>
  <si>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</si>
  <si>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</si>
  <si>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</si>
  <si>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</si>
  <si>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</si>
  <si>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</si>
  <si>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</si>
  <si>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</si>
  <si>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</si>
  <si>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</si>
  <si>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</si>
  <si>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</si>
  <si>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</si>
  <si>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</si>
  <si>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</si>
  <si>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</si>
  <si>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</si>
  <si>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</si>
  <si>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</si>
  <si>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</si>
  <si>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</si>
  <si>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</si>
  <si>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</si>
  <si>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</si>
  <si>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</si>
  <si>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</si>
  <si>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</si>
  <si>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</si>
  <si>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</si>
  <si>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</si>
  <si>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</si>
  <si>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</si>
  <si>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</si>
  <si>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</si>
  <si>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</si>
  <si>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</si>
  <si>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</si>
  <si>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</si>
  <si>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</si>
  <si>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</si>
  <si>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</si>
  <si>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</si>
  <si>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</si>
  <si>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</si>
  <si>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</si>
  <si>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</si>
  <si>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</si>
  <si>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</si>
  <si>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</si>
  <si>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</si>
  <si>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</si>
  <si>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</si>
  <si>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</si>
  <si>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</si>
  <si>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</si>
  <si>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</si>
  <si>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</si>
  <si>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</si>
  <si>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</si>
  <si>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</si>
  <si>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</si>
  <si>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</si>
  <si>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</si>
  <si>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</si>
  <si>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</si>
  <si>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</si>
  <si>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</si>
  <si>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</si>
  <si>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</si>
  <si>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</si>
  <si>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</si>
  <si>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</si>
  <si>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</si>
  <si>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</si>
  <si>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</si>
  <si>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</si>
  <si>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</si>
  <si>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</si>
  <si>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</si>
  <si>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</si>
  <si>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</si>
  <si>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</si>
  <si>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</si>
  <si>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</si>
  <si>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</si>
  <si>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</si>
  <si>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</si>
  <si>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</si>
  <si>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</si>
  <si>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</si>
  <si>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</si>
  <si>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</si>
  <si>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</si>
  <si>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</si>
  <si>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</si>
  <si>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</si>
  <si>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</si>
  <si>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</si>
  <si>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</si>
  <si>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</si>
  <si>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</si>
  <si>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</si>
  <si>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</si>
  <si>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</si>
  <si>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</si>
  <si>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</si>
  <si>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</si>
  <si>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</si>
  <si>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</si>
  <si>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</si>
  <si>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</si>
  <si>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</si>
  <si>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</si>
  <si>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</si>
  <si>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</si>
  <si>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</si>
  <si>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</si>
  <si>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</si>
  <si>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</si>
  <si>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</si>
  <si>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</si>
  <si>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</si>
  <si>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</si>
  <si>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</si>
  <si>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</si>
  <si>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</si>
  <si>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</si>
  <si>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</si>
  <si>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</si>
  <si>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</si>
  <si>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</si>
  <si>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</si>
  <si>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</si>
  <si>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</si>
  <si>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</si>
  <si>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</si>
  <si>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</si>
  <si>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</si>
  <si>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</si>
  <si>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</si>
  <si>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</si>
  <si>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</si>
  <si>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</si>
  <si>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</si>
  <si>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</si>
  <si>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</si>
  <si>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</si>
  <si>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</si>
  <si>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</si>
  <si>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</si>
  <si>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</si>
  <si>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</si>
  <si>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</si>
  <si>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</si>
  <si>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</si>
  <si>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</si>
  <si>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</si>
  <si>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</si>
  <si>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</si>
  <si>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</si>
  <si>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</si>
  <si>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</si>
  <si>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</si>
  <si>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</si>
  <si>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</si>
  <si>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</si>
  <si>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</si>
  <si>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</si>
  <si>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</si>
  <si>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</si>
  <si>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</si>
  <si>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</si>
  <si>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</si>
  <si>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</si>
  <si>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</si>
  <si>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</si>
  <si>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</si>
  <si>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</si>
  <si>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</si>
  <si>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</si>
  <si>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</si>
  <si>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</si>
  <si>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</si>
  <si>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</si>
  <si>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</si>
  <si>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</si>
  <si>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</si>
  <si>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</si>
  <si>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</si>
  <si>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</si>
  <si>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</si>
  <si>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</si>
  <si>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</si>
  <si>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</si>
  <si>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</si>
  <si>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</si>
  <si>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</si>
  <si>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</si>
  <si>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</si>
  <si>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</si>
  <si>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</si>
  <si>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</si>
  <si>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</si>
  <si>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</si>
  <si>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</si>
  <si>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</si>
  <si>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</si>
  <si>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</si>
  <si>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</si>
  <si>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</si>
  <si>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</si>
  <si>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</si>
  <si>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</si>
  <si>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</si>
  <si>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</si>
  <si>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</si>
  <si>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</si>
  <si>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</si>
  <si>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</si>
  <si>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</si>
  <si>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</si>
  <si>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</si>
  <si>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</si>
  <si>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</si>
  <si>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</si>
  <si>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</si>
  <si>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</si>
  <si>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</si>
  <si>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</si>
  <si>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</si>
  <si>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</si>
  <si>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</si>
  <si>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</si>
  <si>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</si>
  <si>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</si>
  <si>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</si>
  <si>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</si>
  <si>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</si>
  <si>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</si>
  <si>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</si>
  <si>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</si>
  <si>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</si>
  <si>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</si>
  <si>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</si>
  <si>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</si>
  <si>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</si>
  <si>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</si>
  <si>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</si>
  <si>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</si>
  <si>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</si>
  <si>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</si>
  <si>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</si>
  <si>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</si>
  <si>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</si>
  <si>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</si>
  <si>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</si>
  <si>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</si>
  <si>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</si>
  <si>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</si>
  <si>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</si>
  <si>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</si>
  <si>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</si>
  <si>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</si>
  <si>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</si>
  <si>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</si>
  <si>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</si>
  <si>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</si>
  <si>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</si>
  <si>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</si>
  <si>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</si>
  <si>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</si>
  <si>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</si>
  <si>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</si>
  <si>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</si>
  <si>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</si>
  <si>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</si>
  <si>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</si>
  <si>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</si>
  <si>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</si>
  <si>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</si>
  <si>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</si>
  <si>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</si>
  <si>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</si>
  <si>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</si>
  <si>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</si>
  <si>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</si>
  <si>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</si>
  <si>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</si>
  <si>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</si>
  <si>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</si>
  <si>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</si>
  <si>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</si>
  <si>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</si>
  <si>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</si>
  <si>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</si>
  <si>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</si>
  <si>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</si>
  <si>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</si>
  <si>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</si>
  <si>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</si>
  <si>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</si>
  <si>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</si>
  <si>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</si>
  <si>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</si>
  <si>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</si>
  <si>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</si>
  <si>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</si>
  <si>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</si>
  <si>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</si>
  <si>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</si>
  <si>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</si>
  <si>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</si>
  <si>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</si>
  <si>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</si>
  <si>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</si>
  <si>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</si>
  <si>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</si>
  <si>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</si>
  <si>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</si>
  <si>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</si>
  <si>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</si>
  <si>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</si>
  <si>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</si>
  <si>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</si>
  <si>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</si>
  <si>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</si>
  <si>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</si>
  <si>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</si>
  <si>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</si>
  <si>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</si>
  <si>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</si>
  <si>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</si>
  <si>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</si>
  <si>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</si>
  <si>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</si>
  <si>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</si>
  <si>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</si>
  <si>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</si>
  <si>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</si>
  <si>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</si>
  <si>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</si>
  <si>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</si>
  <si>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</si>
  <si>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</si>
  <si>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</si>
  <si>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</si>
  <si>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</si>
  <si>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</si>
  <si>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</si>
  <si>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</si>
  <si>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</si>
  <si>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</si>
  <si>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</si>
  <si>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</si>
  <si>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</si>
  <si>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</si>
  <si>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</si>
  <si>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</si>
  <si>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</si>
  <si>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</si>
  <si>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</si>
  <si>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</si>
  <si>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</si>
  <si>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</si>
  <si>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</si>
  <si>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</si>
  <si>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</si>
  <si>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</si>
  <si>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</si>
  <si>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</si>
  <si>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</si>
  <si>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</si>
  <si>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</si>
  <si>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</si>
  <si>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</si>
  <si>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</si>
  <si>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</si>
  <si>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</si>
  <si>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</si>
  <si>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</si>
  <si>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</si>
  <si>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</si>
  <si>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</si>
  <si>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</si>
  <si>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</si>
  <si>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</si>
  <si>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</si>
  <si>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</si>
  <si>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</si>
  <si>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</si>
  <si>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</si>
  <si>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</si>
  <si>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</si>
  <si>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</si>
  <si>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</si>
  <si>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</si>
  <si>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</si>
  <si>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</si>
  <si>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</si>
  <si>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</si>
  <si>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</si>
  <si>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</si>
  <si>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</si>
  <si>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</si>
  <si>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</si>
  <si>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</si>
  <si>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</si>
  <si>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</si>
  <si>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</si>
  <si>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</si>
  <si>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</si>
  <si>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</si>
  <si>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</si>
  <si>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</si>
  <si>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</si>
  <si>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</si>
  <si>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</si>
  <si>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</si>
  <si>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</si>
  <si>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</si>
  <si>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</si>
  <si>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</si>
  <si>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</si>
  <si>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</si>
  <si>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</si>
  <si>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</si>
  <si>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</si>
  <si>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</si>
  <si>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</si>
  <si>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</si>
  <si>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</si>
  <si>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</si>
  <si>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</si>
  <si>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</si>
  <si>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</si>
  <si>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</si>
  <si>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</si>
  <si>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</si>
  <si>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</si>
  <si>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</si>
  <si>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</si>
  <si>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</si>
  <si>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</si>
  <si>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</si>
  <si>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</si>
  <si>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</si>
  <si>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</si>
  <si>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</si>
  <si>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</si>
  <si>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</si>
  <si>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</si>
  <si>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</si>
  <si>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</si>
  <si>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</si>
  <si>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</si>
  <si>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</si>
  <si>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</si>
  <si>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</si>
  <si>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</si>
  <si>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</si>
  <si>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</si>
  <si>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</si>
  <si>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</si>
  <si>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</si>
  <si>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</si>
  <si>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</si>
  <si>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</si>
  <si>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</si>
  <si>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</si>
  <si>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</si>
  <si>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</si>
  <si>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</si>
  <si>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</si>
  <si>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</si>
  <si>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</si>
  <si>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</si>
  <si>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</si>
  <si>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</si>
  <si>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</si>
  <si>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</si>
  <si>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</si>
  <si>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</si>
  <si>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</si>
  <si>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</si>
  <si>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</si>
  <si>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</si>
  <si>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</si>
  <si>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</si>
  <si>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</si>
  <si>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</si>
  <si>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</si>
  <si>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</si>
  <si>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</si>
  <si>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</si>
  <si>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</si>
  <si>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</si>
  <si>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</si>
  <si>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</si>
  <si>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</si>
  <si>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</si>
  <si>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</si>
  <si>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</si>
  <si>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</si>
  <si>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</si>
  <si>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</si>
  <si>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</si>
  <si>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</si>
  <si>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</si>
  <si>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</si>
  <si>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</si>
  <si>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</si>
  <si>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</si>
  <si>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</si>
  <si>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</si>
  <si>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</si>
  <si>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</si>
  <si>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</si>
  <si>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</si>
  <si>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</si>
  <si>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</si>
  <si>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</si>
  <si>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</si>
  <si>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</si>
  <si>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</si>
  <si>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</si>
  <si>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</si>
  <si>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</si>
  <si>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</si>
  <si>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</si>
  <si>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</si>
  <si>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</si>
  <si>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</si>
  <si>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</si>
  <si>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</si>
  <si>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</si>
  <si>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</si>
  <si>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</si>
  <si>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</si>
  <si>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</si>
  <si>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</si>
  <si>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</si>
  <si>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</si>
  <si>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</si>
  <si>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</si>
  <si>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</si>
  <si>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</si>
  <si>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</si>
  <si>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</si>
  <si>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</si>
  <si>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</si>
  <si>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</si>
  <si>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</si>
  <si>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</si>
  <si>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</si>
  <si>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</si>
  <si>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</si>
  <si>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</si>
  <si>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</si>
  <si>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</si>
  <si>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</si>
  <si>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</si>
  <si>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</si>
  <si>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</si>
  <si>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</si>
  <si>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</si>
  <si>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</si>
  <si>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</si>
  <si>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</si>
  <si>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</si>
  <si>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</si>
  <si>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</si>
  <si>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</si>
  <si>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</si>
  <si>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</si>
  <si>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</si>
  <si>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</si>
  <si>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</si>
  <si>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</si>
  <si>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</si>
  <si>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</si>
  <si>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</si>
  <si>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</si>
  <si>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</si>
  <si>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</si>
  <si>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</si>
  <si>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</si>
  <si>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</si>
  <si>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</si>
  <si>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</si>
  <si>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</si>
  <si>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</si>
  <si>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</si>
  <si>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</si>
  <si>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</si>
  <si>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</si>
  <si>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</si>
  <si>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</si>
  <si>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</si>
  <si>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</si>
  <si>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</si>
  <si>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</si>
  <si>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</si>
  <si>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</si>
  <si>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</si>
  <si>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</si>
  <si>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</si>
  <si>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</si>
  <si>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</si>
  <si>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</si>
  <si>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</si>
  <si>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</si>
  <si>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</si>
  <si>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</si>
  <si>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</si>
  <si>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</si>
  <si>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</si>
  <si>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</si>
  <si>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</si>
  <si>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</si>
  <si>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</si>
  <si>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</si>
  <si>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</si>
  <si>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</si>
  <si>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</si>
  <si>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</si>
  <si>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</si>
  <si>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</si>
  <si>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</si>
  <si>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</si>
  <si>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</si>
  <si>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</si>
  <si>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</si>
  <si>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</si>
  <si>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</si>
  <si>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</si>
  <si>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</si>
  <si>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</si>
  <si>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</si>
  <si>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</si>
  <si>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</si>
  <si>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</si>
  <si>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</si>
  <si>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</si>
  <si>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</si>
  <si>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</si>
  <si>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</si>
  <si>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</si>
  <si>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</si>
  <si>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</si>
  <si>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</si>
  <si>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</si>
  <si>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</si>
  <si>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</si>
  <si>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</si>
  <si>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</si>
  <si>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</si>
  <si>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</si>
  <si>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</si>
  <si>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</si>
  <si>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</si>
  <si>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</si>
  <si>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</si>
  <si>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</si>
  <si>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</si>
  <si>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</si>
  <si>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</si>
  <si>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</si>
  <si>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</si>
  <si>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</si>
  <si>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</si>
  <si>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</si>
  <si>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</si>
  <si>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</si>
  <si>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</si>
  <si>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</si>
  <si>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</si>
  <si>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</si>
  <si>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</si>
  <si>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</si>
  <si>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</si>
  <si>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</si>
  <si>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</si>
  <si>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</si>
  <si>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</si>
  <si>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</si>
  <si>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</si>
  <si>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</si>
  <si>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</si>
  <si>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</si>
  <si>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</si>
  <si>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</si>
  <si>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</si>
  <si>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</si>
  <si>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</si>
  <si>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</si>
  <si>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</si>
  <si>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</si>
  <si>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</si>
  <si>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</si>
  <si>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</si>
  <si>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</si>
  <si>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</si>
  <si>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</si>
  <si>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</si>
  <si>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</si>
  <si>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</si>
  <si>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</si>
  <si>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</si>
  <si>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</si>
  <si>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</si>
  <si>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</si>
  <si>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</si>
  <si>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</si>
  <si>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</si>
  <si>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</si>
  <si>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</si>
  <si>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</si>
  <si>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</si>
  <si>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</si>
  <si>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</si>
  <si>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</si>
  <si>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</si>
  <si>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</si>
  <si>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</si>
  <si>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</si>
  <si>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</si>
  <si>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</si>
  <si>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</si>
  <si>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</si>
  <si>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</si>
  <si>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</si>
  <si>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</si>
  <si>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</si>
  <si>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</si>
  <si>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</si>
  <si>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</si>
  <si>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</si>
  <si>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</si>
  <si>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</si>
  <si>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</si>
  <si>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</si>
  <si>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</si>
  <si>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</si>
  <si>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</si>
  <si>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</si>
  <si>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</si>
  <si>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</si>
  <si>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</si>
  <si>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</si>
  <si>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</si>
  <si>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</si>
  <si>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</si>
  <si>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</si>
  <si>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</si>
  <si>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</si>
  <si>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</si>
  <si>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</si>
  <si>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</si>
  <si>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</si>
  <si>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</si>
  <si>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</si>
  <si>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</si>
  <si>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</si>
  <si>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</si>
  <si>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</si>
  <si>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</si>
  <si>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</si>
  <si>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</si>
  <si>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</si>
  <si>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</si>
  <si>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</si>
  <si>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</si>
  <si>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</si>
  <si>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</si>
  <si>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</si>
  <si>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</si>
  <si>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</si>
  <si>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</si>
  <si>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</si>
  <si>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</si>
  <si>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</si>
  <si>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</si>
  <si>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</si>
  <si>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</si>
  <si>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</si>
  <si>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</si>
  <si>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</si>
  <si>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</si>
  <si>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</si>
  <si>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</si>
  <si>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</si>
  <si>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</si>
  <si>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</si>
  <si>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</si>
  <si>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</si>
  <si>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</si>
  <si>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</si>
  <si>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</si>
  <si>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</si>
  <si>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</si>
  <si>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</si>
  <si>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</si>
  <si>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</si>
  <si>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</si>
  <si>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</si>
  <si>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</si>
  <si>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</si>
  <si>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</si>
  <si>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</si>
  <si>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</si>
  <si>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</si>
  <si>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</si>
  <si>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</si>
  <si>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</si>
  <si>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</si>
  <si>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</si>
  <si>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</si>
  <si>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</si>
  <si>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</si>
  <si>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</si>
  <si>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</si>
  <si>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</si>
  <si>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</si>
  <si>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</si>
  <si>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</si>
  <si>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</si>
  <si>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</si>
  <si>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</si>
  <si>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</si>
  <si>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</si>
  <si>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</si>
  <si>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</si>
  <si>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</si>
  <si>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</si>
  <si>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</si>
  <si>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</si>
  <si>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</si>
  <si>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</si>
  <si>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</si>
  <si>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</si>
  <si>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</si>
  <si>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</si>
  <si>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</si>
  <si>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</si>
  <si>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</si>
  <si>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</si>
  <si>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</si>
  <si>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</si>
  <si>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</si>
  <si>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</si>
  <si>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</si>
  <si>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</si>
  <si>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</si>
  <si>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</si>
  <si>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</si>
  <si>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</si>
  <si>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</si>
  <si>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</si>
  <si>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</si>
  <si>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</si>
  <si>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</si>
  <si>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</si>
  <si>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</si>
  <si>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</si>
  <si>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</si>
  <si>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</si>
  <si>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</si>
  <si>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</si>
  <si>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</si>
  <si>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</si>
  <si>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</si>
  <si>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</si>
  <si>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</si>
  <si>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</si>
  <si>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</si>
  <si>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</si>
  <si>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</si>
  <si>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</si>
  <si>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</si>
  <si>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</si>
  <si>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</si>
  <si>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</si>
  <si>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</si>
  <si>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</si>
  <si>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</si>
  <si>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</si>
  <si>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</si>
  <si>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</si>
  <si>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</si>
  <si>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</si>
  <si>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</si>
  <si>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</si>
  <si>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</si>
  <si>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</si>
  <si>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</si>
  <si>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</si>
  <si>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</si>
  <si>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</si>
  <si>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</si>
  <si>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</si>
  <si>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</si>
  <si>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</si>
  <si>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</si>
  <si>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</si>
  <si>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</si>
  <si>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</si>
  <si>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</si>
  <si>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</si>
  <si>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</si>
  <si>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</si>
  <si>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</si>
  <si>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</si>
  <si>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</si>
  <si>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</si>
  <si>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</si>
  <si>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</si>
  <si>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</si>
  <si>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</si>
  <si>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</si>
  <si>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</si>
  <si>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</si>
  <si>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</si>
  <si>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</si>
  <si>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</si>
  <si>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</si>
  <si>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</si>
  <si>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</si>
  <si>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</si>
  <si>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</si>
  <si>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</si>
  <si>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</si>
  <si>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</si>
  <si>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</si>
  <si>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</si>
  <si>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</si>
  <si>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</si>
  <si>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</si>
  <si>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</si>
  <si>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</si>
  <si>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</si>
  <si>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</si>
  <si>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</si>
  <si>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</si>
  <si>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</si>
  <si>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</si>
  <si>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</si>
  <si>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</si>
  <si>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</si>
  <si>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</si>
  <si>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</si>
  <si>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</si>
  <si>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</si>
  <si>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</si>
  <si>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</si>
  <si>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</si>
  <si>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</si>
  <si>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</si>
  <si>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</si>
  <si>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</si>
  <si>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</si>
  <si>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</si>
  <si>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</si>
  <si>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</si>
  <si>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</si>
  <si>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</si>
  <si>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</si>
  <si>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</si>
  <si>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</si>
  <si>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</si>
  <si>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</si>
  <si>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</si>
  <si>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</si>
  <si>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</si>
  <si>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</si>
  <si>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</si>
  <si>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</si>
  <si>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</si>
  <si>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</si>
  <si>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</si>
  <si>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</si>
  <si>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</si>
  <si>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</si>
  <si>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</si>
  <si>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</si>
  <si>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</si>
  <si>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</si>
  <si>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</si>
  <si>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</si>
  <si>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</si>
  <si>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</si>
  <si>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</si>
  <si>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</si>
  <si>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</si>
  <si>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</si>
  <si>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</si>
  <si>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</si>
  <si>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</si>
  <si>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</si>
  <si>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</si>
  <si>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</si>
  <si>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</si>
  <si>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</si>
  <si>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</si>
  <si>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</si>
  <si>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</si>
  <si>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</si>
  <si>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</si>
  <si>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</si>
  <si>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</si>
  <si>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</si>
  <si>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</si>
  <si>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</si>
  <si>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</si>
  <si>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</si>
  <si>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</si>
  <si>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</si>
  <si>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</si>
  <si>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</si>
  <si>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</si>
  <si>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</si>
  <si>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</si>
  <si>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</si>
  <si>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</si>
  <si>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</si>
  <si>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</si>
  <si>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</si>
  <si>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</si>
  <si>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</si>
  <si>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</si>
  <si>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</si>
  <si>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</si>
  <si>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</si>
  <si>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</si>
  <si>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</si>
  <si>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</si>
  <si>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</si>
  <si>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</si>
  <si>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</si>
  <si>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</si>
  <si>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</si>
  <si>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</si>
  <si>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</si>
  <si>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</si>
  <si>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</si>
  <si>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</si>
  <si>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</si>
  <si>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</si>
  <si>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</si>
  <si>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</si>
  <si>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</si>
  <si>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</si>
  <si>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</si>
  <si>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</si>
  <si>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</si>
  <si>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</si>
  <si>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</si>
  <si>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</si>
  <si>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</si>
  <si>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</si>
  <si>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</si>
  <si>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</si>
  <si>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</si>
  <si>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</si>
  <si>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</si>
  <si>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</si>
  <si>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</si>
  <si>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</si>
  <si>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</si>
  <si>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</si>
  <si>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</si>
  <si>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</si>
  <si>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</si>
  <si>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</si>
  <si>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</si>
  <si>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</si>
  <si>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</si>
  <si>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</si>
  <si>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</si>
  <si>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</si>
  <si>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</si>
  <si>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</si>
  <si>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</si>
  <si>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</si>
  <si>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</si>
  <si>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</si>
  <si>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</si>
  <si>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</si>
  <si>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</si>
  <si>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</si>
  <si>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</si>
  <si>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</si>
  <si>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</si>
  <si>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</si>
  <si>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</si>
  <si>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</si>
  <si>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</si>
  <si>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</si>
  <si>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</si>
  <si>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</si>
  <si>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</si>
  <si>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</si>
  <si>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</si>
  <si>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</si>
  <si>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</si>
  <si>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</si>
  <si>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</si>
  <si>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</si>
  <si>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</si>
  <si>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</si>
  <si>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</si>
  <si>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</si>
  <si>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</si>
  <si>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</si>
  <si>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</si>
  <si>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</si>
  <si>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</si>
  <si>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</si>
  <si>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</si>
  <si>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</si>
  <si>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</si>
  <si>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</si>
  <si>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</si>
  <si>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</si>
  <si>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</si>
  <si>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</si>
  <si>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</si>
  <si>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</si>
  <si>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</si>
  <si>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</si>
  <si>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</si>
  <si>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</si>
  <si>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</si>
  <si>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</si>
  <si>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</si>
  <si>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</si>
  <si>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</si>
  <si>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</si>
  <si>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</si>
  <si>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</si>
  <si>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</si>
  <si>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</si>
  <si>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</si>
  <si>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</si>
  <si>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</si>
  <si>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</si>
  <si>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</si>
  <si>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</si>
  <si>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</si>
  <si>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</si>
  <si>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</si>
  <si>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</si>
  <si>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</si>
  <si>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</si>
  <si>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</si>
  <si>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</si>
  <si>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</si>
  <si>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</si>
  <si>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</si>
  <si>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</si>
  <si>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</si>
  <si>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</si>
  <si>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</si>
  <si>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</si>
  <si>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</si>
  <si>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</si>
  <si>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</si>
  <si>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</si>
  <si>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</si>
  <si>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</si>
  <si>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</si>
  <si>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</si>
  <si>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</si>
  <si>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</si>
  <si>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</si>
  <si>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</si>
  <si>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</si>
  <si>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</si>
  <si>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</si>
  <si>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</si>
  <si>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</si>
  <si>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</si>
  <si>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</si>
  <si>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</si>
  <si>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</si>
  <si>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</si>
  <si>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</si>
  <si>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</si>
  <si>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</si>
  <si>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</si>
  <si>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</si>
  <si>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</si>
  <si>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</si>
  <si>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</si>
  <si>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</si>
  <si>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</si>
  <si>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</si>
  <si>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</si>
  <si>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</si>
  <si>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</si>
  <si>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</si>
  <si>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</si>
  <si>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</si>
  <si>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</si>
  <si>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</si>
  <si>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</si>
  <si>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</si>
  <si>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</si>
  <si>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</si>
  <si>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</si>
  <si>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</si>
  <si>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</si>
  <si>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</si>
  <si>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</si>
  <si>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</si>
  <si>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</si>
  <si>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</si>
  <si>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</si>
  <si>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</si>
  <si>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</si>
  <si>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</si>
  <si>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</si>
  <si>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</si>
  <si>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</si>
  <si>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</si>
  <si>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</si>
  <si>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</si>
  <si>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</si>
  <si>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</si>
  <si>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</si>
  <si>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</si>
  <si>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</si>
  <si>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</si>
  <si>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</si>
  <si>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</si>
  <si>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</si>
  <si>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</si>
  <si>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</si>
  <si>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</si>
  <si>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</si>
  <si>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</si>
  <si>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</si>
  <si>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</si>
  <si>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</si>
  <si>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</si>
  <si>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</si>
  <si>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</si>
  <si>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</si>
  <si>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</si>
  <si>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</si>
  <si>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</si>
  <si>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</si>
  <si>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</si>
  <si>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</si>
  <si>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</si>
  <si>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</si>
  <si>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</si>
  <si>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</si>
  <si>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</si>
  <si>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</si>
  <si>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</si>
  <si>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</si>
  <si>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</si>
  <si>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</si>
  <si>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</si>
  <si>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</si>
  <si>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</si>
  <si>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</si>
  <si>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</si>
  <si>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</si>
  <si>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</si>
  <si>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</si>
  <si>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</si>
  <si>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</si>
  <si>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</si>
  <si>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</si>
  <si>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</si>
  <si>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</si>
  <si>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</si>
  <si>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</si>
  <si>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</si>
  <si>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</si>
  <si>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</si>
  <si>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</si>
  <si>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</si>
  <si>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</si>
  <si>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</si>
  <si>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</si>
  <si>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</si>
  <si>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</si>
  <si>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</si>
  <si>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</si>
  <si>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</si>
  <si>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</si>
  <si>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</si>
  <si>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</si>
  <si>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</si>
  <si>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</si>
  <si>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</si>
  <si>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</si>
  <si>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</si>
  <si>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</si>
  <si>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</si>
  <si>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</si>
  <si>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</si>
  <si>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</si>
  <si>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</si>
  <si>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</si>
  <si>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</si>
  <si>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</si>
  <si>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</si>
  <si>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</si>
  <si>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</si>
  <si>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</si>
  <si>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</si>
  <si>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</si>
  <si>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</si>
  <si>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</si>
  <si>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</si>
  <si>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</si>
  <si>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</si>
  <si>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</si>
  <si>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</si>
  <si>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</si>
  <si>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</si>
  <si>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</si>
  <si>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</si>
  <si>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</si>
  <si>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</si>
  <si>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</si>
  <si>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</si>
  <si>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</si>
  <si>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</si>
  <si>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</si>
  <si>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</si>
  <si>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</si>
  <si>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</si>
  <si>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</si>
  <si>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</si>
  <si>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</si>
  <si>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</si>
  <si>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</si>
  <si>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</si>
  <si>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</si>
  <si>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</si>
  <si>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</si>
  <si>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</si>
  <si>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</si>
  <si>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</si>
  <si>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</si>
  <si>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</si>
  <si>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</si>
  <si>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</si>
  <si>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</si>
  <si>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</si>
  <si>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</si>
  <si>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</si>
  <si>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</si>
  <si>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</si>
  <si>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</si>
  <si>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</si>
  <si>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</si>
  <si>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</si>
  <si>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</si>
  <si>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</si>
  <si>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</si>
  <si>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</si>
  <si>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</si>
  <si>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</si>
  <si>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</si>
  <si>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</si>
  <si>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</si>
  <si>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</si>
  <si>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</si>
  <si>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</si>
  <si>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</si>
  <si>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</si>
  <si>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</si>
  <si>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</si>
  <si>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</si>
  <si>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</si>
  <si>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</si>
  <si>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</si>
  <si>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</si>
  <si>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</si>
  <si>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</si>
  <si>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</si>
  <si>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</si>
  <si>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</si>
  <si>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</si>
  <si>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</si>
  <si>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</si>
  <si>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</si>
  <si>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</si>
  <si>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</si>
  <si>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</si>
  <si>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</si>
  <si>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</si>
  <si>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</si>
  <si>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</si>
  <si>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</si>
  <si>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</si>
  <si>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</si>
  <si>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</si>
  <si>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</si>
  <si>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</si>
  <si>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</si>
  <si>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</si>
  <si>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</si>
  <si>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</si>
  <si>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</si>
  <si>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</si>
  <si>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</si>
  <si>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</si>
  <si>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</si>
  <si>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</si>
  <si>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</si>
  <si>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</si>
  <si>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</si>
  <si>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</si>
  <si>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</si>
  <si>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</si>
  <si>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</si>
  <si>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</si>
  <si>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</si>
  <si>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</si>
  <si>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</si>
  <si>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</si>
  <si>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</si>
  <si>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</si>
  <si>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</si>
  <si>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</si>
  <si>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</si>
  <si>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</si>
  <si>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</si>
  <si>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</si>
  <si>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</si>
  <si>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</si>
  <si>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</si>
  <si>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</si>
  <si>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</si>
  <si>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</si>
  <si>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</si>
  <si>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</si>
  <si>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</si>
  <si>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</si>
  <si>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</si>
  <si>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</si>
  <si>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</si>
  <si>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</si>
  <si>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</si>
  <si>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</si>
  <si>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</si>
  <si>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</si>
  <si>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</si>
  <si>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</si>
  <si>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</si>
  <si>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</si>
  <si>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</si>
  <si>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</si>
  <si>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</si>
  <si>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</si>
  <si>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</si>
  <si>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</si>
  <si>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</si>
  <si>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</si>
  <si>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</si>
  <si>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</si>
  <si>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</si>
  <si>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</si>
  <si>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</si>
  <si>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</si>
  <si>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</si>
  <si>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</si>
  <si>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</si>
  <si>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</si>
  <si>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</si>
  <si>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</si>
  <si>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</si>
  <si>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</si>
  <si>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</si>
  <si>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</si>
  <si>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</si>
  <si>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</si>
  <si>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</si>
  <si>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</si>
  <si>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</si>
  <si>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</si>
  <si>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</si>
  <si>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</si>
  <si>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</si>
  <si>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</si>
  <si>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</si>
  <si>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</si>
  <si>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</si>
  <si>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</si>
  <si>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</si>
  <si>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</si>
  <si>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</si>
  <si>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</si>
  <si>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</si>
  <si>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</si>
  <si>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</si>
  <si>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</si>
  <si>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</si>
  <si>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</si>
  <si>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</si>
  <si>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</si>
  <si>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</si>
  <si>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</si>
  <si>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</si>
  <si>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</si>
  <si>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</si>
  <si>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</si>
  <si>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</si>
  <si>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</si>
  <si>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</si>
  <si>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</si>
  <si>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</si>
  <si>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</si>
  <si>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</si>
  <si>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</si>
  <si>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</si>
  <si>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</si>
  <si>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</si>
  <si>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</si>
  <si>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</si>
  <si>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</si>
  <si>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</si>
  <si>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</si>
  <si>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</si>
  <si>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</si>
  <si>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</si>
  <si>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</si>
  <si>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</si>
  <si>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</si>
  <si>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</si>
  <si>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</si>
  <si>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</si>
  <si>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</si>
  <si>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</si>
  <si>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</si>
  <si>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</si>
  <si>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</si>
  <si>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</si>
  <si>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</si>
  <si>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</si>
  <si>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</si>
  <si>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</si>
  <si>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</si>
  <si>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</si>
  <si>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</si>
  <si>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</si>
  <si>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</si>
  <si>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</si>
  <si>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</si>
  <si>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</si>
  <si>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</si>
  <si>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</si>
  <si>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</si>
  <si>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</si>
  <si>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</si>
  <si>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</si>
  <si>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</si>
  <si>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</si>
  <si>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</si>
  <si>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</si>
  <si>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</si>
  <si>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</si>
  <si>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</si>
  <si>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</si>
  <si>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</si>
  <si>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</si>
  <si>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</si>
  <si>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</si>
  <si>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</si>
  <si>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</si>
  <si>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</si>
  <si>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</si>
  <si>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</si>
  <si>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</si>
  <si>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</si>
  <si>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</si>
  <si>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</si>
  <si>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</si>
  <si>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</si>
  <si>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</si>
  <si>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</si>
  <si>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</si>
  <si>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</si>
  <si>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</si>
  <si>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</si>
  <si>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</si>
  <si>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</si>
  <si>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</si>
  <si>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</si>
  <si>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</si>
  <si>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</si>
  <si>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</si>
  <si>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</si>
  <si>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</si>
  <si>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</si>
  <si>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</si>
  <si>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</si>
  <si>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</si>
  <si>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</si>
  <si>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</si>
  <si>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</si>
  <si>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</si>
  <si>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</si>
  <si>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</si>
  <si>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</si>
  <si>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</si>
  <si>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</si>
  <si>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</si>
  <si>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</si>
  <si>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</si>
  <si>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</si>
  <si>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</si>
  <si>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PCM-20251005-00002421</t>
  </si>
  <si>
    <t>Critical</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</si>
  <si>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</si>
  <si>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</si>
  <si>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</si>
  <si>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</si>
  <si>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</si>
  <si>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</si>
  <si>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</si>
  <si>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</si>
  <si>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</si>
  <si>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</si>
  <si>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</si>
  <si>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</si>
  <si>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</si>
  <si>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</si>
  <si>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</si>
  <si>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</si>
  <si>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</si>
  <si>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</si>
  <si>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</si>
  <si>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</si>
  <si>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</si>
  <si>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</si>
  <si>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</si>
  <si>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</si>
  <si>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</si>
  <si>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</si>
  <si>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</si>
  <si>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</si>
  <si>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</si>
  <si>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</si>
  <si>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</si>
  <si>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</si>
  <si>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</si>
  <si>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</si>
  <si>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</si>
  <si>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</si>
  <si>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</si>
  <si>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</si>
  <si>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</si>
  <si>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</si>
  <si>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</si>
  <si>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</si>
  <si>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</si>
  <si>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</si>
  <si>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</si>
  <si>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</si>
  <si>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</si>
  <si>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</si>
  <si>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</si>
  <si>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</si>
  <si>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</si>
  <si>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</si>
  <si>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</si>
  <si>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</si>
  <si>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</si>
  <si>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</si>
  <si>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</si>
  <si>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</si>
  <si>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</si>
  <si>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</si>
  <si>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</si>
  <si>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</si>
  <si>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</si>
  <si>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</si>
  <si>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</si>
  <si>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</si>
  <si>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</si>
  <si>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</si>
  <si>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</si>
  <si>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</si>
  <si>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</si>
  <si>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</si>
  <si>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</si>
  <si>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</si>
  <si>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</si>
  <si>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</si>
  <si>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</si>
  <si>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</si>
  <si>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</si>
  <si>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</si>
  <si>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</si>
  <si>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</si>
  <si>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</si>
  <si>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</si>
  <si>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</si>
  <si>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</si>
  <si>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</si>
  <si>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</si>
  <si>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</si>
  <si>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</si>
  <si>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PCM-20251005-00002460</t>
  </si>
  <si>
    <t xml:space="preserve">team 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</si>
  <si>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</si>
  <si>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</si>
  <si>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</si>
  <si>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</si>
  <si>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</si>
  <si>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</si>
  <si>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</si>
  <si>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</si>
  <si>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 xml:space="preserve"> PCM-20251005-00002534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</si>
  <si>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</si>
  <si>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</si>
  <si>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</si>
  <si>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</si>
  <si>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</si>
  <si>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</si>
  <si>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at site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</si>
  <si>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</si>
  <si>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</si>
  <si>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</si>
  <si>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</si>
  <si>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</si>
  <si>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</si>
  <si>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</si>
  <si>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</si>
  <si>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PCM-20251005-00002424</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</si>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</sst>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2"/>
      <color theme="1"/>
      <name val="Aptos"/>
      <family val="2"/>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0" borderId="0" xfId="0" applyFont="1"/>
    <xf numFmtId="0" fontId="34"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8" totalsRowShown="0" headerRowDxfId="15" dataDxfId="14" headerRowBorderDxfId="12" tableBorderDxfId="13">
  <autoFilter ref="A1:L2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272.79732013888861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8266</v>
      </c>
      <c r="E3" s="65" t="s">
        <v>38967</v>
      </c>
      <c r="F3" s="66">
        <v>45935.697048611109</v>
      </c>
      <c r="G3" s="67">
        <f ca="1">IFERROR(NOW()-F3,"")</f>
        <v>4.8697453705244698E-2</v>
      </c>
      <c r="H3" s="68">
        <v>45935.689398148148</v>
      </c>
      <c r="I3" s="73" t="str">
        <f>IFERROR(VLOOKUP(D3,DB!A:F,6,0),"")</f>
        <v>SCECO</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45935.745746064815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45935.745746064815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45935.745746064815</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45935.745746064815</v>
      </c>
      <c r="H7" s="68"/>
      <c r="I7" s="73" t="str">
        <f>IFERROR(VLOOKUP(D7,DB!A:F,6,0),"")</f>
        <v/>
      </c>
      <c r="J7" s="73" t="str">
        <f>IFERROR(VLOOKUP(D7,DB!A:G,7,0),"")</f>
        <v/>
      </c>
      <c r="K7" s="69"/>
      <c r="L7" s="70" t="str">
        <f>IFERROR(VLOOKUP(D7,DB!A:I,9,0),"")</f>
        <v/>
      </c>
    </row>
    <row r="8" spans="1:12" ht="15" customHeight="1">
      <c r="A8" s="142"/>
      <c r="B8" s="143" t="str">
        <f>IFERROR(VLOOKUP(D8,DB!A:K,11,0),"")</f>
        <v/>
      </c>
      <c r="C8" s="143"/>
      <c r="D8" s="143"/>
      <c r="E8" s="144"/>
      <c r="F8" s="145"/>
      <c r="G8" s="146">
        <f ca="1">IFERROR(NOW()-F8,"")</f>
        <v>45935.745746064815</v>
      </c>
      <c r="H8" s="145"/>
      <c r="I8" s="143" t="str">
        <f>IFERROR(VLOOKUP(D8,DB!A:F,6,0),"")</f>
        <v/>
      </c>
      <c r="J8" s="143" t="str">
        <f>IFERROR(VLOOKUP(D8,DB!A:G,7,0),"")</f>
        <v/>
      </c>
      <c r="K8" s="147"/>
      <c r="L8" s="148" t="str">
        <f>IFERROR(VLOOKUP(D8,DB!A:I,9,0),"")</f>
        <v/>
      </c>
    </row>
    <row r="9" spans="1:12" ht="15" customHeight="1">
      <c r="A9" s="142"/>
      <c r="B9" s="143" t="str">
        <f>IFERROR(VLOOKUP(D9,DB!A:K,11,0),"")</f>
        <v/>
      </c>
      <c r="C9" s="143"/>
      <c r="D9" s="143"/>
      <c r="E9" s="144"/>
      <c r="F9" s="145"/>
      <c r="G9" s="146">
        <f ca="1">IFERROR(NOW()-F9,"")</f>
        <v>45935.745746064815</v>
      </c>
      <c r="H9" s="145"/>
      <c r="I9" s="143" t="str">
        <f>IFERROR(VLOOKUP(D9,DB!A:F,6,0),"")</f>
        <v/>
      </c>
      <c r="J9" s="143" t="str">
        <f>IFERROR(VLOOKUP(D9,DB!A:G,7,0),"")</f>
        <v/>
      </c>
      <c r="K9" s="147"/>
      <c r="L9" s="148" t="str">
        <f>IFERROR(VLOOKUP(D9,DB!A:I,9,0),"")</f>
        <v/>
      </c>
    </row>
    <row r="10" spans="1:12" ht="15" customHeight="1">
      <c r="A10" s="63"/>
      <c r="B10" s="73" t="str">
        <f>IFERROR(VLOOKUP(D10,DB!A:K,11,0),"")</f>
        <v/>
      </c>
      <c r="C10" s="64"/>
      <c r="D10" s="64"/>
      <c r="E10" s="65"/>
      <c r="F10" s="66"/>
      <c r="G10" s="67">
        <f ca="1">IFERROR(NOW()-F10,"")</f>
        <v>45935.745746064815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45935.745746064815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45935.745746064815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45935.745746064815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45935.745746064815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45935.745746064815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45935.745746064815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45935.745746064815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45935.745746064815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45935.745746064815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45935.745746064815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45935.745746064815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45935.745746064815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45935.745746064815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45935.745746064815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45935.745746064815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45935.745746064815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45935.745746064815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45935.745746064815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45935.745746064815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45935.745746064815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45935.745746064815</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244.09396365740395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129.01866273148335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110.74590810185327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0.31362800925853662</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29752</v>
      </c>
      <c r="E7" s="131" t="s">
        <v>38964</v>
      </c>
      <c r="F7" s="132">
        <v>45935.58148148148</v>
      </c>
      <c r="G7" s="133">
        <f ca="1">IFERROR(NOW()-F7,"-")</f>
        <v>0.16426458333444316</v>
      </c>
      <c r="H7" s="132">
        <v>45935.568981481483</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30712</v>
      </c>
      <c r="E8" s="131" t="s">
        <v>38964</v>
      </c>
      <c r="F8" s="132">
        <v>45935.714861111112</v>
      </c>
      <c r="G8" s="133">
        <f ca="1">IFERROR(NOW()-F8,"-")</f>
        <v>3.0884953703207429E-2</v>
      </c>
      <c r="H8" s="132">
        <v>45935.70722222222</v>
      </c>
      <c r="I8" s="18" t="str">
        <f>IFERROR(VLOOKUP(D8,DB!A:F,6,0),"")</f>
        <v>Generator-SG</v>
      </c>
      <c r="J8" s="18" t="str">
        <f>IFERROR(VLOOKUP(D8,DB!A:G,7,0),"")</f>
        <v>Good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45935.745746064815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45935.745746064815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45935.745746064815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50"/>
      <c r="E12" s="131"/>
      <c r="F12" s="132"/>
      <c r="G12" s="133">
        <f ca="1">IFERROR(NOW()-F12,"-")</f>
        <v>45935.745746064815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45935.745746064815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45935.745746064815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45935.745746064815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45935.745746064815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45935.745746064815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45935.745746064815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45935.745746064815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45935.745746064815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45935.745746064815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45935.745746064815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45935.745746064815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45935.745746064815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45935.745746064815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45935.745746064815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45935.745746064815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45935.745746064815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45935.745746064815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45935.745746064815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45935.745746064815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45935.745746064815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45935.745746064815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45935.745746064815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45935.745746064815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45935.745746064815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45935.745746064815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45935.745746064815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45935.745746064815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45935.745746064815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45935.745746064815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45935.745746064815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45935.745746064815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45935.745746064815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45935.745746064815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45935.745746064815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45935.745746064815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45935.745746064815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45935.745746064815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45935.745746064815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45935.745746064815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45935.745746064815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45935.745746064815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45935.745746064815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45935.745746064815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45935.745746064815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45935.745746064815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45935.745746064815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45935.745746064815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45935.745746064815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45935.745746064815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45935.745746064815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45935.745746064815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45935.745746064815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45935.745746064815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45935.745746064815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45935.745746064815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45935.745746064815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45935.745746064815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45935.745746064815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45935.745746064815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45935.745746064815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45935.745746064815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45935.745746064815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45935.745746064815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45935.745746064815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45935.745746064815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45935.745746064815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45935.745746064815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45935.745746064815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45935.745746064815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45935.745746064815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45935.745746064815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45935.745746064815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45935.745746064815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45935.745746064815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45935.745746064815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45935.745746064815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45935.745746064815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45935.745746064815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45935.745746064815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45935.745746064815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45935.745746064815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45935.745746064815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45935.745746064815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45935.745746064815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45935.745746064815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45935.745746064815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45935.745746064815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45935.745746064815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45935.745746064815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45935.745746064815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45935.745746064815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45935.745746064815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45935.745746064815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45935.745746064815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45935.745746064815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45935.745746064815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45935.745746064815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45935.745746064815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45935.745746064815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45935.745746064815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45935.745746064815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45935.745746064815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45935.745746064815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45935.745746064815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45935.745746064815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45935.745746064815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45935.745746064815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45935.745746064815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45935.745746064815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45935.745746064815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45935.745746064815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45935.745746064815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45935.745746064815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45935.745746064815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45935.745746064815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45935.745746064815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45935.745746064815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45935.745746064815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45935.745746064815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45935.745746064815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45935.745746064815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45935.745746064815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45935.745746064815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45935.745746064815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45935.745746064815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45935.745746064815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45935.745746064815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45935.745746064815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45935.745746064815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45935.745746064815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45935.745746064815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45935.745746064815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45935.745746064815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45935.745746064815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45935.745746064815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45935.745746064815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45935.745746064815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45935.745746064815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45935.745746064815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45935.745746064815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45935.745746064815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45935.745746064815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45935.745746064815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45935.745746064815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45935.745746064815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45935.745746064815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45935.745746064815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45935.745746064815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45935.745746064815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45935.745746064815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45935.745746064815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45935.745746064815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45935.745746064815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45935.745746064815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45935.745746064815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45935.745746064815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45935.745746064815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45935.745746064815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45935.745746064815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45935.745746064815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45935.745746064815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45935.745746064815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45935.745746064815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45935.745746064815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45935.745746064815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45935.745746064815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45935.745746064815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45935.745746064815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45935.745746064815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45935.745746064815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45935.745746064815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45935.745746064815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45935.745746064815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45935.745746064815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45935.745746064815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45935.745746064815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45935.745746064815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45935.745746064815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45935.745746064815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45935.745746064815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45935.745746064815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45935.745746064815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45935.745746064815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45935.745746064815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45935.745746064815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45935.745746064815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45935.745746064815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45935.745746064815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45935.745746064815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45935.745746064815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45935.745746064815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45935.745746064815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45935.745746064815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45935.745746064815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45935.745746064815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45935.745746064815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45935.745746064815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45935.745746064815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45935.745746064815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45935.745746064815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45935.745746064815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45935.745746064815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45935.745746064815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45935.745746064815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45935.745746064815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45935.745746064815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45935.745746064815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45935.745746064815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45935.745746064815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45935.745746064815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45935.745746064815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45935.745746064815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45935.745746064815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45935.745746064815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45935.745746064815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45935.745746064815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45935.745746064815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45935.745746064815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45935.745746064815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45935.745746064815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45935.745746064815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45935.745746064815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45935.745746064815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45935.745746064815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45935.745746064815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45935.745746064815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45935.745746064815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45935.745746064815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45935.745746064815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45935.745746064815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45935.745746064815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45935.745746064815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45935.745746064815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45935.745746064815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45935.745746064815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45935.745746064815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45935.745746064815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45935.745746064815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45935.745746064815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45935.745746064815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45935.745746064815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45935.745746064815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45935.745746064815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45935.745746064815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45935.745746064815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45935.745746064815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45935.745746064815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45935.745746064815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45935.745746064815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45935.745746064815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45935.745746064815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45935.745746064815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45935.745746064815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45935.745746064815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45935.745746064815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45935.745746064815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45935.745746064815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45935.745746064815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45935.745746064815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45935.745746064815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45935.745746064815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45935.745746064815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45935.745746064815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45935.745746064815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45935.745746064815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45935.745746064815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45935.745746064815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45935.745746064815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45935.745746064815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45935.745746064815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45935.745746064815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45935.745746064815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45935.745746064815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45935.745746064815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45935.745746064815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45935.745746064815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45935.745746064815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45935.745746064815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45935.745746064815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45935.745746064815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45935.745746064815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45935.745746064815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45935.745746064815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45935.745746064815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45935.745746064815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45935.745746064815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45935.745746064815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45935.745746064815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45935.745746064815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45935.745746064815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45935.745746064815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45935.745746064815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45935.745746064815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45935.745746064815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45935.745746064815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45935.745746064815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45935.745746064815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45935.745746064815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45935.745746064815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45935.745746064815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45935.745746064815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45935.745746064815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45935.745746064815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45935.745746064815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45935.745746064815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45935.745746064815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45935.745746064815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45935.745746064815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45935.745746064815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45935.745746064815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45935.745746064815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45935.745746064815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45935.745746064815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45935.745746064815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45935.745746064815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45935.745746064815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45935.745746064815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45935.745746064815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45935.745746064815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45935.745746064815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45935.745746064815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45935.745746064815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45935.745746064815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45935.745746064815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45935.745746064815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45935.745746064815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45935.745746064815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45935.745746064815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45935.745746064815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45935.745746064815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45935.745746064815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45935.745746064815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45935.745746064815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45935.745746064815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45935.745746064815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45935.745746064815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45935.745746064815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45935.745746064815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45935.745746064815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45935.745746064815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45935.745746064815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45935.745746064815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45935.745746064815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45935.745746064815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45935.745746064815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45935.745746064815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45935.745746064815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45935.745746064815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45935.745746064815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45935.745746064815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45935.745746064815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45935.745746064815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45935.745746064815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45935.745746064815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45935.745746064815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45935.745746064815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45935.745746064815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45935.745746064815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45935.745746064815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45935.745746064815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45935.745746064815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45935.745746064815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45935.745746064815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45935.745746064815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45935.745746064815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45935.745746064815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45935.745746064815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45935.745746064815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45935.745746064815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45935.745746064815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45935.745746064815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45935.745746064815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45935.745746064815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45935.745746064815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45935.745746064815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45935.745746064815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45935.745746064815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45935.745746064815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45935.745746064815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45935.745746064815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45935.745746064815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45935.745746064815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45935.745746064815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45935.745746064815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45935.745746064815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45935.745746064815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45935.745746064815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45935.745746064815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45935.745746064815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45935.745746064815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45935.745746064815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45935.745746064815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45935.745746064815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45935.745746064815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45935.745746064815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45935.745746064815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45935.745746064815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45935.745746064815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45935.745746064815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45935.745746064815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45935.745746064815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45935.745746064815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45935.745746064815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45935.745746064815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45935.745746064815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45935.745746064815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45935.745746064815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45935.745746064815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45935.745746064815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45935.745746064815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45935.745746064815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45935.745746064815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45935.745746064815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45935.745746064815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45935.745746064815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45935.745746064815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45935.745746064815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45935.745746064815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45935.745746064815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45935.745746064815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45935.745746064815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45935.745746064815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45935.745746064815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45935.745746064815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45935.745746064815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45935.745746064815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45935.745746064815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45935.745746064815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45935.745746064815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45935.745746064815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45935.745746064815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45935.745746064815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45935.745746064815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45935.745746064815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45935.745746064815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45935.745746064815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45935.745746064815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45935.745746064815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45935.745746064815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45935.745746064815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45935.745746064815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45935.745746064815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45935.745746064815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45935.745746064815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45935.745746064815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45935.745746064815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45935.745746064815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45935.745746064815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45935.745746064815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45935.745746064815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45935.745746064815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45935.745746064815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45935.745746064815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45935.745746064815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45935.745746064815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45935.745746064815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45935.745746064815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45935.745746064815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45935.745746064815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45935.745746064815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45935.745746064815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45935.745746064815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45935.745746064815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45935.745746064815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45935.745746064815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45935.745746064815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45935.745746064815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45935.745746064815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45935.745746064815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45935.745746064815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45935.745746064815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45935.745746064815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45935.745746064815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45935.745746064815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45935.745746064815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45935.745746064815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45935.745746064815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45935.745746064815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45935.745746064815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45935.745746064815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45935.745746064815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45935.745746064815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45935.745746064815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45935.745746064815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45935.745746064815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45935.745746064815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45935.745746064815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45935.745746064815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45935.745746064815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45935.745746064815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45935.745746064815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45935.745746064815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45935.745746064815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45935.745746064815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45935.745746064815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45935.745746064815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45935.745746064815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45935.745746064815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45935.745746064815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45935.745746064815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45935.745746064815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45935.745746064815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45935.745746064815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45935.745746064815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45935.745746064815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45935.745746064815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45935.745746064815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45935.745746064815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45935.745746064815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45935.745746064815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45935.745746064815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45935.745746064815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45935.745746064815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45935.745746064815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45935.745746064815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45935.745746064815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45935.745746064815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45935.745746064815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45935.745746064815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45935.745746064815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45935.745746064815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45935.745746064815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45935.745746064815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45935.745746064815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45935.745746064815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45935.745746064815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45935.745746064815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45935.745746064815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45935.745746064815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45935.745746064815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45935.745746064815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45935.745746064815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45935.745746064815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45935.745746064815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45935.745746064815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45935.745746064815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45935.745746064815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45935.745746064815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45935.745746064815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45935.745746064815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45935.745746064815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45935.745746064815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45935.745746064815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45935.745746064815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45935.745746064815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45935.745746064815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45935.745746064815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45935.745746064815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45935.745746064815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45935.745746064815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45935.745746064815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45935.745746064815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45935.745746064815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45935.745746064815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45935.745746064815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45935.745746064815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45935.745746064815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45935.745746064815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45935.745746064815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45935.745746064815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45935.745746064815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45935.745746064815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45935.745746064815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45935.745746064815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45935.745746064815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45935.745746064815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45935.745746064815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45935.745746064815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45935.745746064815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45935.745746064815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45935.745746064815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45935.745746064815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45935.745746064815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45935.745746064815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45935.745746064815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45935.745746064815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45935.745746064815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45935.745746064815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45935.745746064815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45935.745746064815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45935.745746064815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45935.745746064815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45935.745746064815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45935.745746064815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45935.745746064815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45935.745746064815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45935.745746064815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45935.745746064815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45935.745746064815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45935.745746064815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45935.745746064815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45935.745746064815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45935.745746064815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45935.745746064815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45935.745746064815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45935.745746064815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45935.745746064815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45935.745746064815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45935.745746064815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45935.745746064815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45935.745746064815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45935.745746064815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45935.745746064815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45935.745746064815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45935.745746064815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45935.745746064815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45935.745746064815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45935.745746064815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45935.745746064815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45935.745746064815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45935.745746064815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45935.745746064815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45935.745746064815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45935.745746064815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45935.745746064815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45935.745746064815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45935.745746064815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45935.745746064815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45935.745746064815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45935.745746064815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45935.745746064815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45935.745746064815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45935.745746064815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45935.745746064815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45935.745746064815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45935.745746064815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45935.745746064815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45935.745746064815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45935.745746064815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45935.745746064815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45935.745746064815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45935.745746064815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45935.745746064815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45935.745746064815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45935.745746064815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45935.745746064815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45935.745746064815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45935.745746064815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45935.745746064815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45935.745746064815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45935.745746064815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45935.745746064815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45935.745746064815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45935.745746064815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45935.745746064815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45935.745746064815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45935.745746064815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45935.745746064815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45935.745746064815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45935.745746064815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45935.745746064815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45935.745746064815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45935.745746064815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45935.745746064815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45935.745746064815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45935.745746064815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45935.745746064815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45935.745746064815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45935.745746064815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45935.745746064815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45935.745746064815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45935.745746064815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45935.745746064815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45935.745746064815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45935.745746064815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45935.745746064815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45935.745746064815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45935.745746064815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45935.745746064815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45935.745746064815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45935.745746064815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45935.745746064815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45935.745746064815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45935.745746064815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45935.745746064815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45935.745746064815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45935.745746064815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45935.745746064815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45935.745746064815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45935.745746064815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45935.745746064815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45935.745746064815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45935.745746064815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45935.745746064815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45935.745746064815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45935.745746064815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45935.745746064815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45935.745746064815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45935.745746064815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45935.745746064815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45935.745746064815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45935.745746064815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45935.745746064815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45935.745746064815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45935.745746064815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45935.745746064815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45935.745746064815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45935.745746064815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45935.745746064815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45935.745746064815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45935.745746064815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45935.745746064815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45935.745746064815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45935.745746064815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45935.745746064815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45935.745746064815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45935.745746064815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45935.745746064815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45935.745746064815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45935.745746064815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45935.745746064815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45935.745746064815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45935.745746064815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45935.745746064815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45935.745746064815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45935.745746064815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45935.745746064815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45935.745746064815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45935.745746064815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45935.745746064815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45935.745746064815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45935.745746064815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45935.745746064815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45935.745746064815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45935.745746064815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45935.745746064815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45935.745746064815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45935.745746064815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45935.745746064815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45935.745746064815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45935.745746064815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45935.745746064815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45935.745746064815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45935.745746064815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45935.745746064815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45935.745746064815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45935.745746064815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45935.745746064815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45935.745746064815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45935.745746064815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45935.745746064815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45935.745746064815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45935.745746064815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45935.745746064815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45935.745746064815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45935.745746064815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45935.745746064815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45935.745746064815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45935.745746064815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45935.745746064815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45935.745746064815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45935.745746064815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45935.745746064815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45935.745746064815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45935.745746064815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45935.745746064815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45935.745746064815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45935.745746064815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45935.745746064815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45935.745746064815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45935.745746064815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45935.745746064815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45935.745746064815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45935.745746064815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45935.745746064815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45935.745746064815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45935.745746064815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45935.745746064815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45935.745746064815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45935.745746064815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45935.745746064815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45935.745746064815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45935.745746064815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45935.745746064815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45935.745746064815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45935.745746064815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45935.745746064815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45935.745746064815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45935.745746064815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45935.745746064815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45935.745746064815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45935.745746064815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45935.745746064815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45935.745746064815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45935.745746064815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45935.745746064815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45935.745746064815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45935.745746064815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45935.745746064815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45935.745746064815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45935.745746064815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45935.745746064815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45935.745746064815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45935.745746064815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45935.745746064815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45935.745746064815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45935.745746064815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45935.745746064815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45935.745746064815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45935.745746064815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45935.745746064815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45935.745746064815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45935.745746064815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45935.745746064815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45935.745746064815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45935.745746064815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45935.745746064815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45935.745746064815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45935.745746064815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45935.745746064815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45935.745746064815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45935.745746064815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45935.745746064815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45935.745746064815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45935.745746064815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45935.745746064815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45935.745746064815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45935.745746064815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45935.745746064815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45935.745746064815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45935.745746064815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45935.745746064815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45935.745746064815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45935.745746064815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45935.745746064815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45935.745746064815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45935.745746064815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45935.745746064815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45935.745746064815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45935.745746064815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45935.745746064815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45935.745746064815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45935.745746064815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45935.745746064815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45935.745746064815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45935.745746064815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45935.745746064815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45935.745746064815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45935.745746064815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45935.745746064815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45935.745746064815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45935.745746064815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45935.745746064815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45935.745746064815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45935.745746064815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45935.745746064815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45935.745746064815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45935.745746064815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45935.745746064815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45935.745746064815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45935.745746064815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45935.745746064815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45935.745746064815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45935.745746064815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45935.745746064815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45935.745746064815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45935.745746064815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45935.745746064815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45935.745746064815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45935.745746064815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45935.745746064815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45935.745746064815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45935.745746064815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45935.745746064815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45935.745746064815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45935.745746064815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45935.745746064815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45935.745746064815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45935.745746064815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45935.745746064815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45935.745746064815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45935.745746064815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45935.745746064815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45935.745746064815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45935.745746064815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45935.745746064815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45935.745746064815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45935.745746064815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45935.745746064815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45935.745746064815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45935.745746064815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45935.745746064815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45935.745746064815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45935.745746064815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45935.745746064815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45935.745746064815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45935.745746064815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45935.745746064815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45935.745746064815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45935.745746064815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45935.745746064815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45935.745746064815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45935.745746064815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45935.745746064815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45935.745746064815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45935.745746064815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45935.745746064815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45935.745746064815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45935.745746064815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45935.745746064815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45935.745746064815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45935.745746064815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45935.745746064815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45935.745746064815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45935.745746064815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45935.745746064815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45935.745746064815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45935.745746064815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45935.745746064815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45935.745746064815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45935.745746064815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45935.745746064815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45935.745746064815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45935.745746064815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45935.745746064815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45935.745746064815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45935.745746064815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45935.745746064815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45935.745746064815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45935.745746064815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45935.745746064815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45935.745746064815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45935.745746064815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45935.745746064815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45935.745746064815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45935.745746064815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45935.745746064815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45935.745746064815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45935.745746064815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45935.745746064815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45935.745746064815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45935.745746064815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45935.745746064815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45935.745746064815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45935.745746064815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45935.745746064815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45935.745746064815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45935.745746064815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45935.745746064815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45935.745746064815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45935.745746064815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45935.745746064815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45935.745746064815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45935.745746064815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45935.745746064815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45935.745746064815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45935.745746064815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45935.745746064815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45935.745746064815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45935.745746064815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45935.745746064815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45935.745746064815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45935.745746064815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45935.745746064815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45935.745746064815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45935.745746064815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45935.745746064815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45935.745746064815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45935.745746064815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45935.745746064815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45935.745746064815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45935.745746064815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45935.745746064815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45935.745746064815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45935.745746064815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45935.745746064815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45935.745746064815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45935.745746064815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45935.745746064815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45935.745746064815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45935.745746064815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45935.745746064815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45935.745746064815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45935.745746064815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45935.745746064815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45935.745746064815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45935.745746064815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45935.745746064815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45935.745746064815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45935.745746064815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45935.745746064815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45935.745746064815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45935.745746064815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45935.745746064815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45935.745746064815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45935.745746064815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45935.745746064815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45935.745746064815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45935.745746064815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45935.745746064815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45935.745746064815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45935.745746064815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45935.745746064815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45935.745746064815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45935.745746064815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45935.745746064815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45935.745746064815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45935.745746064815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45935.745746064815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45935.745746064815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45935.745746064815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45935.745746064815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45935.745746064815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45935.745746064815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45935.745746064815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45935.745746064815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45935.745746064815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45935.745746064815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45935.745746064815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45935.745746064815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45935.745746064815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45935.745746064815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45935.745746064815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45935.745746064815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45935.745746064815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45935.745746064815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45935.745746064815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45935.745746064815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45935.745746064815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45935.745746064815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45935.745746064815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45935.745746064815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45935.745746064815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45935.745746064815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45935.745746064815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45935.745746064815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45935.745746064815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45935.745746064815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45935.745746064815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45935.745746064815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45935.745746064815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45935.745746064815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45935.745746064815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45935.745746064815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45935.745746064815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45935.745746064815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45935.745746064815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45935.745746064815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45935.745746064815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45935.745746064815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45935.745746064815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45935.745746064815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45935.745746064815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45935.745746064815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45935.745746064815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45935.745746064815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45935.745746064815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45935.745746064815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45935.745746064815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45935.745746064815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45935.745746064815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45935.745746064815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45935.745746064815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45935.745746064815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45935.745746064815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45935.745746064815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45935.745746064815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45935.745746064815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45935.745746064815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45935.745746064815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45935.745746064815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45935.745746064815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45935.745746064815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45935.745746064815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45935.745746064815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45935.745746064815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45935.745746064815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45935.745746064815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45935.745746064815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45935.745746064815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45935.745746064815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45935.745746064815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45935.745746064815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45935.745746064815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45935.745746064815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45935.745746064815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45935.745746064815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45935.745746064815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45935.745746064815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45935.745746064815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45935.745746064815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45935.745746064815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45935.745746064815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45935.745746064815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45935.745746064815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45935.745746064815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45935.745746064815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45935.745746064815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45935.745746064815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45935.745746064815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45935.745746064815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45935.745746064815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45935.745746064815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45935.745746064815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45935.745746064815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45935.745746064815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45935.745746064815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45935.745746064815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45935.745746064815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45935.745746064815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45935.745746064815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45935.745746064815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45935.745746064815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45935.745746064815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45935.745746064815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45935.745746064815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45935.745746064815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45935.745746064815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45935.745746064815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45935.745746064815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45935.745746064815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45935.745746064815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45935.745746064815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45935.745746064815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45935.745746064815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45935.745746064815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45935.745746064815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45935.745746064815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45935.745746064815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45935.745746064815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45935.745746064815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45935.745746064815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45935.745746064815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45935.745746064815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45935.745746064815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45935.745746064815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45935.745746064815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45935.745746064815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45935.745746064815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45935.745746064815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45935.745746064815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45935.745746064815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45935.745746064815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45935.745746064815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45935.745746064815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45935.745746064815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45935.745746064815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45935.745746064815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45935.745746064815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45935.745746064815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45935.745746064815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45935.745746064815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45935.745746064815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45935.745746064815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45935.745746064815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45935.745746064815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45935.745746064815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45935.745746064815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45935.745746064815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45935.745746064815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45935.745746064815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45935.745746064815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45935.745746064815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45935.745746064815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45935.745746064815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45935.745746064815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45935.745746064815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45935.745746064815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45935.745746064815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45935.745746064815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45935.745746064815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45935.745746064815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45935.745746064815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45935.745746064815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45935.745746064815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45935.745746064815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45935.745746064815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45935.745746064815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45935.745746064815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45935.745746064815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45935.745746064815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45935.745746064815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45935.745746064815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45935.745746064815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45935.745746064815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45935.745746064815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45935.745746064815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45935.745746064815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45935.745746064815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45935.745746064815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45935.745746064815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45935.745746064815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45935.745746064815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45935.745746064815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45935.745746064815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45935.745746064815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45935.745746064815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45935.745746064815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45935.745746064815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45935.745746064815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45935.745746064815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45935.745746064815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45935.745746064815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45935.745746064815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45935.745746064815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45935.745746064815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45935.745746064815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45935.745746064815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45935.745746064815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45935.745746064815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45935.745746064815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45935.745746064815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45935.745746064815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45935.745746064815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45935.745746064815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45935.745746064815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45935.745746064815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45935.745746064815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45935.745746064815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45935.745746064815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45935.745746064815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45935.745746064815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45935.745746064815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45935.745746064815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45935.745746064815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45935.745746064815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45935.745746064815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45935.745746064815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45935.745746064815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45935.745746064815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45935.745746064815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45935.745746064815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45935.745746064815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45935.745746064815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45935.745746064815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45935.745746064815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45935.745746064815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45935.745746064815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45935.745746064815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45935.745746064815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45935.745746064815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45935.745746064815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45935.745746064815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45935.745746064815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45935.745746064815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45935.745746064815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45935.745746064815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45935.745746064815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45935.745746064815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45935.745746064815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45935.745746064815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45935.745746064815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45935.745746064815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45935.745746064815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45935.745746064815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45935.745746064815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45935.745746064815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45935.745746064815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45935.745746064815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45935.745746064815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45935.745746064815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45935.745746064815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45935.745746064815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45935.745746064815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45935.745746064815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45935.745746064815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45935.745746064815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45935.745746064815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45935.745746064815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45935.745746064815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45935.745746064815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45935.745746064815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45935.745746064815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45935.745746064815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45935.745746064815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45935.745746064815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45935.745746064815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45935.745746064815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45935.745746064815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45935.745746064815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45935.745746064815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45935.745746064815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45935.745746064815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45935.745746064815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45935.745746064815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45935.745746064815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45935.745746064815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45935.745746064815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45935.745746064815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45935.745746064815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45935.745746064815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45935.745746064815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45935.745746064815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45935.745746064815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45935.745746064815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45935.745746064815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45935.745746064815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45935.745746064815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45935.745746064815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45935.745746064815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45935.745746064815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45935.745746064815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45935.745746064815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45935.745746064815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45935.745746064815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45935.745746064815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45935.745746064815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45935.745746064815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45935.745746064815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45935.745746064815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45935.745746064815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45935.745746064815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45935.745746064815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45935.745746064815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45935.745746064815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45935.745746064815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45935.745746064815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45935.745746064815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45935.745746064815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45935.745746064815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45935.745746064815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45935.745746064815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45935.745746064815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45935.745746064815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45935.745746064815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45935.745746064815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45935.745746064815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45935.745746064815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45935.745746064815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45935.745746064815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45935.745746064815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45935.745746064815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45935.745746064815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45935.745746064815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45935.745746064815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45935.745746064815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45935.745746064815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45935.745746064815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45935.745746064815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45935.745746064815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45935.745746064815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45935.745746064815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45935.745746064815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45935.745746064815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45935.745746064815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45935.745746064815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45935.745746064815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45935.745746064815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45935.745746064815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45935.745746064815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45935.745746064815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45935.745746064815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45935.745746064815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45935.745746064815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45935.745746064815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45935.745746064815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45935.745746064815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45935.745746064815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45935.745746064815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45935.745746064815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45935.745746064815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45935.745746064815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45935.745746064815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45935.745746064815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45935.745746064815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45935.745746064815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45935.745746064815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45935.745746064815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45935.745746064815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45935.745746064815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45935.745746064815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45935.745746064815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45935.745746064815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45935.745746064815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45935.745746064815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45935.745746064815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45935.745746064815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45935.745746064815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45935.745746064815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45935.745746064815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45935.745746064815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45935.745746064815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45935.745746064815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45935.745746064815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45935.745746064815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45935.745746064815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45935.745746064815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45935.745746064815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45935.745746064815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45935.745746064815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45935.745746064815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45935.745746064815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45935.745746064815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45935.745746064815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45935.745746064815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45935.745746064815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45935.745746064815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45935.745746064815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45935.745746064815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45935.745746064815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45935.745746064815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45935.745746064815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45935.745746064815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45935.745746064815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45935.745746064815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45935.745746064815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45935.745746064815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45935.745746064815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45935.745746064815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45935.745746064815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45935.745746064815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45935.745746064815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45935.745746064815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45935.745746064815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45935.745746064815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45935.745746064815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45935.745746064815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45935.745746064815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45935.745746064815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45935.745746064815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45935.745746064815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45935.745746064815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45935.745746064815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45935.745746064815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45935.745746064815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45935.745746064815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45935.745746064815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45935.745746064815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45935.745746064815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45935.745746064815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45935.745746064815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45935.745746064815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45935.745746064815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45935.745746064815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45935.745746064815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45935.745746064815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45935.745746064815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45935.745746064815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45935.745746064815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45935.745746064815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45935.745746064815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45935.745746064815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45935.745746064815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45935.745746064815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45935.745746064815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45935.745746064815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45935.745746064815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45935.745746064815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45935.745746064815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45935.745746064815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45935.745746064815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45935.745746064815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45935.745746064815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45935.745746064815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45935.745746064815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45935.745746064815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45935.745746064815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45935.745746064815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45935.745746064815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45935.745746064815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45935.745746064815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45935.745746064815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45935.745746064815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45935.745746064815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45935.745746064815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45935.745746064815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45935.745746064815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45935.745746064815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45935.745746064815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45935.745746064815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45935.745746064815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45935.745746064815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45935.745746064815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45935.745746064815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45935.745746064815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45935.745746064815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45935.745746064815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45935.745746064815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45935.745746064815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45935.745746064815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45935.745746064815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45935.745746064815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45935.745746064815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45935.745746064815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45935.745746064815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45935.745746064815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45935.745746064815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45935.745746064815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45935.745746064815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45935.745746064815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45935.745746064815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45935.745746064815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45935.745746064815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45935.745746064815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45935.745746064815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45935.745746064815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45935.745746064815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45935.745746064815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45935.745746064815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45935.745746064815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45935.745746064815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45935.745746064815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45935.745746064815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45935.745746064815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45935.745746064815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45935.745746064815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45935.745746064815</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232.26502847221855</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0.58880162036803085</v>
      </c>
      <c r="H3" s="113">
        <v>45935.07104166667</v>
      </c>
      <c r="I3" s="110" t="str">
        <f>IFERROR(VLOOKUP(D3,DB!A:F,6,0),"")</f>
        <v>Generator-SG</v>
      </c>
      <c r="J3" s="110" t="str">
        <f>IFERROR(VLOOKUP(D3,DB!A:G,7,0),"")</f>
        <v>Good</v>
      </c>
      <c r="K3" s="115" t="s">
        <v>39063</v>
      </c>
      <c r="L3" s="107" t="str">
        <f>IFERROR(VLOOKUP(D3,DB!A:I,9,0),"")</f>
        <v>Latis</v>
      </c>
    </row>
    <row r="4" spans="1:16" ht="15" customHeight="1">
      <c r="A4" s="110" t="s">
        <v>39064</v>
      </c>
      <c r="B4" s="110" t="str">
        <f>IFERROR(VLOOKUP(D4,DB!A:K,11,0),"")</f>
        <v>R4</v>
      </c>
      <c r="C4" s="111">
        <v>3</v>
      </c>
      <c r="D4" s="107" t="s">
        <v>35137</v>
      </c>
      <c r="E4" s="112" t="s">
        <v>38964</v>
      </c>
      <c r="F4" s="113">
        <v>45935.523263888892</v>
      </c>
      <c r="G4" s="114">
        <f ca="1">IFERROR(NOW()-F4,"")</f>
        <v>0.22248217592277797</v>
      </c>
      <c r="H4" s="113">
        <v>45935.516099537039</v>
      </c>
      <c r="I4" s="110" t="str">
        <f>IFERROR(VLOOKUP(D4,DB!A:F,6,0),"")</f>
        <v>Generator-SG</v>
      </c>
      <c r="J4" s="110" t="str">
        <f>IFERROR(VLOOKUP(D4,DB!A:G,7,0),"")</f>
        <v>Dead</v>
      </c>
      <c r="K4" s="115" t="s">
        <v>39065</v>
      </c>
      <c r="L4" s="107" t="str">
        <f>IFERROR(VLOOKUP(D4,DB!A:I,9,0),"")</f>
        <v>Latis</v>
      </c>
    </row>
    <row r="5" spans="1:16" ht="15" customHeight="1">
      <c r="A5" s="110" t="s">
        <v>39066</v>
      </c>
      <c r="B5" s="110" t="str">
        <f>IFERROR(VLOOKUP(D5,DB!A:K,11,0),"")</f>
        <v>R4</v>
      </c>
      <c r="C5" s="111">
        <v>1</v>
      </c>
      <c r="D5" s="107" t="s">
        <v>34306</v>
      </c>
      <c r="E5" s="112" t="s">
        <v>38964</v>
      </c>
      <c r="F5" s="113">
        <v>45934.995312500003</v>
      </c>
      <c r="G5" s="114">
        <f ca="1">IFERROR(NOW()-F5,"")</f>
        <v>0.75043356481182855</v>
      </c>
      <c r="H5" s="113">
        <v>45935.675949074073</v>
      </c>
      <c r="I5" s="110" t="str">
        <f>IFERROR(VLOOKUP(D5,DB!A:F,6,0),"")</f>
        <v>SCECO</v>
      </c>
      <c r="J5" s="110" t="str">
        <f>IFERROR(VLOOKUP(D5,DB!A:G,7,0),"")</f>
        <v>Dead</v>
      </c>
      <c r="K5" s="115" t="s">
        <v>39067</v>
      </c>
      <c r="L5" s="107" t="str">
        <f>IFERROR(VLOOKUP(D5,DB!A:I,9,0),"")</f>
        <v>Latis</v>
      </c>
    </row>
    <row r="6" spans="1:16" ht="15" customHeight="1">
      <c r="A6" s="110" t="s">
        <v>39068</v>
      </c>
      <c r="B6" s="110" t="str">
        <f>IFERROR(VLOOKUP(D6,DB!A:K,11,0),"")</f>
        <v>R4</v>
      </c>
      <c r="C6" s="111">
        <v>1</v>
      </c>
      <c r="D6" s="107" t="s">
        <v>37226</v>
      </c>
      <c r="E6" s="112" t="s">
        <v>38964</v>
      </c>
      <c r="F6" s="113">
        <v>45935.739525462966</v>
      </c>
      <c r="G6" s="114">
        <f ca="1">IFERROR(NOW()-F6,"")</f>
        <v>6.2206018483266234E-3</v>
      </c>
      <c r="H6" s="113">
        <v>45935.675949074073</v>
      </c>
      <c r="I6" s="110" t="str">
        <f>IFERROR(VLOOKUP(D6,DB!A:F,6,0),"")</f>
        <v>Generator-SG</v>
      </c>
      <c r="J6" s="110" t="str">
        <f>IFERROR(VLOOKUP(D6,DB!A:G,7,0),"")</f>
        <v>Dead</v>
      </c>
      <c r="K6" s="115" t="s">
        <v>39069</v>
      </c>
      <c r="L6" s="107" t="str">
        <f>IFERROR(VLOOKUP(D6,DB!A:I,9,0),"")</f>
        <v>Latis</v>
      </c>
    </row>
    <row r="7" spans="1:16" ht="15" customHeight="1">
      <c r="A7" s="110"/>
      <c r="B7" s="110" t="str">
        <f>IFERROR(VLOOKUP(D7,DB!A:K,11,0),"")</f>
        <v/>
      </c>
      <c r="C7" s="111"/>
      <c r="D7" s="107"/>
      <c r="E7" s="112"/>
      <c r="F7" s="113"/>
      <c r="G7" s="114">
        <f ca="1">IFERROR(NOW()-F7,"")</f>
        <v>45935.745746064815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45935.745746064815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45935.745746064815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45935.745746064815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45935.745746064815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45935.745746064815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45935.745746064815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45935.745746064815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45935.745746064815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45935.745746064815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45935.745746064815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45935.745746064815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45935.745746064815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45935.745746064815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45935.745746064815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45935.745746064815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45935.745746064815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45935.745746064815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45935.745746064815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45935.745746064815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45935.745746064815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45935.745746064815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45935.745746064815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45935.745746064815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45935.745746064815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45935.745746064815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45935.745746064815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45935.745746064815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45935.745746064815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45935.745746064815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45935.745746064815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45935.745746064815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45935.745746064815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45935.745746064815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45935.745746064815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45935.745746064815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45935.745746064815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45935.745746064815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45935.745746064815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45935.745746064815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45935.745746064815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45935.745746064815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45935.745746064815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45935.745746064815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45935.745746064815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45935.745746064815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45935.745746064815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45935.745746064815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45935.745746064815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45935.745746064815</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43.913685879626428</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38967</v>
      </c>
      <c r="F3" s="38">
        <v>45926.188877314817</v>
      </c>
      <c r="G3" s="39">
        <f ca="1">IFERROR(NOW()-F3,"-")</f>
        <v>9.5568687499981024</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137" t="s">
        <v>38468</v>
      </c>
      <c r="E4" s="37" t="s">
        <v>38967</v>
      </c>
      <c r="F4" s="38">
        <v>45935.706469907411</v>
      </c>
      <c r="G4" s="39">
        <f ca="1">IFERROR(NOW()-F4,"-")</f>
        <v>3.9276157403946854E-2</v>
      </c>
      <c r="H4" s="38">
        <v>45935.700486111113</v>
      </c>
      <c r="I4" s="37" t="str">
        <f>IFERROR(VLOOKUP(D4,DB!A:F,6,0),"")</f>
        <v>SCECO</v>
      </c>
      <c r="J4" s="37" t="str">
        <f>IFERROR(VLOOKUP(D4,DB!A:G,7,0),"")</f>
        <v>Haj Removal</v>
      </c>
      <c r="K4" s="37" t="s">
        <v>39075</v>
      </c>
      <c r="L4" s="37" t="str">
        <f>IFERROR(VLOOKUP(D4,DB!A:I,9,0),"")</f>
        <v>Latis</v>
      </c>
      <c r="M4" s="136"/>
    </row>
    <row r="5" spans="1:13" ht="15">
      <c r="A5" s="37"/>
      <c r="B5" s="37" t="str">
        <f>IFERROR(VLOOKUP(D5,DB!A:K,11,0),"")</f>
        <v/>
      </c>
      <c r="C5" s="37"/>
      <c r="D5"/>
      <c r="E5" s="37"/>
      <c r="F5" s="38"/>
      <c r="G5" s="39">
        <f ca="1">IFERROR(NOW()-F5,"-")</f>
        <v>45935.745746064815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45935.745746064815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45935.745746064815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45935.745746064815</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45935.745746064815</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45935.745746064815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45935.745746064815</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45935.745746064815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45935.745746064815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45935.745746064815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45935.745746064815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45935.745746064815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45935.745746064815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45935.745746064815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45935.745746064815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45935.745746064815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45935.745746064815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45935.745746064815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45935.745746064815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45935.745746064815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45935.745746064815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45935.745746064815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45935.745746064815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45935.745746064815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45935.745746064815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45935.745746064815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45935.745746064815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45935.745746064815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45935.745746064815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45935.745746064815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45935.745746064815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45935.745746064815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45935.745746064815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45935.745746064815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45935.745746064815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45935.745746064815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45935.745746064815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45935.745746064815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45935.745746064815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45935.745746064815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45935.745746064815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45935.745746064815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45935.745746064815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45935.745746064815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45935.745746064815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45935.745746064815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45935.745746064815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45935.745746064815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45935.745746064815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45935.745746064815</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45935.745746064815</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45935.745746064815</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45935.745746064815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45935.745746064815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45935.745746064815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45935.745746064815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45935.745746064815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45935.745746064815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45935.745746064815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45935.745746064815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45935.745746064815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45935.745746064815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45935.745746064815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45935.745746064815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45935.745746064815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45935.745746064815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45935.745746064815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45935.745746064815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45935.745746064815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45935.745746064815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45935.745746064815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45935.745746064815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45935.745746064815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45935.745746064815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45935.745746064815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45935.745746064815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45935.745746064815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45935.745746064815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45935.745746064815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45935.745746064815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45935.745746064815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45935.745746064815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45935.745746064815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45935.745746064815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45935.745746064815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45935.745746064815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45935.745746064815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45935.745746064815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45935.745746064815</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45935.745746064815</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45935.745746064815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45935.745746064815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45935.745746064815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45935.745746064815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45935.745746064815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45935.745746064815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45935.745746064815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45935.745746064815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45935.745746064815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45935.745746064815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45935.745746064815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45935.745746064815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45935.745746064815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45935.745746064815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45935.745746064815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45935.745746064815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45935.745746064815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45935.745746064815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45935.745746064815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45935.745746064815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45935.745746064815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45935.745746064815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45935.745746064815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45935.745746064815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45935.745746064815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45935.745746064815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45935.745746064815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45935.745746064815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45935.745746064815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45935.745746064815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45935.745746064815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45935.745746064815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45935.745746064815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45935.745746064815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45935.745746064815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45935.745746064815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45935.745746064815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45935.745746064815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45935.745746064815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45935.745746064815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45935.745746064815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45935.745746064815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45935.745746064815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45935.745746064815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45935.745746064815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45935.745746064815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45935.745746064815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45935.745746064815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45935.745746064815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45935.745746064815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45935.745746064815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45935.745746064815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45935.745746064815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45935.745746064815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45935.745746064815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45935.745746064815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45935.745746064815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45935.745746064815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45935.745746064815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45935.745746064815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45935.745746064815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45935.745746064815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45935.745746064815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45935.745746064815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45935.745746064815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45935.745746064815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45935.745746064815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45935.745746064815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45935.745746064815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45935.745746064815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45935.745746064815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45935.745746064815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45935.745746064815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45935.745746064815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45935.745746064815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45935.745746064815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45935.745746064815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45935.745746064815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45935.745746064815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45935.745746064815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45935.745746064815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45935.745746064815</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45935.745746064815</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3"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8"/>
  <sheetViews>
    <sheetView tabSelected="1" workbookViewId="0">
      <selection activeCell="F12" sqref="F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8.972898842592258</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45935.745746064815</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1.8647738425934222</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0.80350069444102701</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1</v>
      </c>
      <c r="D6" s="120" t="s">
        <v>31997</v>
      </c>
      <c r="E6" s="137" t="s">
        <v>39077</v>
      </c>
      <c r="F6" s="139">
        <v>45935.599016203705</v>
      </c>
      <c r="G6" s="89">
        <f ca="1">IFERROR(NOW()-F6,"-")</f>
        <v>0.14672986110963393</v>
      </c>
      <c r="H6" s="139">
        <v>45935.565289351849</v>
      </c>
      <c r="I6" s="120" t="str">
        <f>IFERROR(VLOOKUP(D6,DB!A:F,6,0),"")</f>
        <v>SCECO</v>
      </c>
      <c r="J6" s="120" t="str">
        <f>IFERROR(VLOOKUP(D6,DB!A:G,7,0),"")</f>
        <v>Dead</v>
      </c>
      <c r="K6" s="137" t="s">
        <v>39083</v>
      </c>
      <c r="L6" s="126" t="str">
        <f>IFERROR(VLOOKUP(D6,DB!A:I,9,0),"")</f>
        <v>Latis</v>
      </c>
    </row>
    <row r="7" spans="1:16383" ht="31.5" customHeight="1">
      <c r="A7" s="121" t="s">
        <v>39084</v>
      </c>
      <c r="B7" s="120" t="str">
        <f>IFERROR(VLOOKUP(D7,DB!A:K,11,0),"")</f>
        <v>R6</v>
      </c>
      <c r="C7" s="122">
        <v>1</v>
      </c>
      <c r="D7" s="120" t="s">
        <v>32435</v>
      </c>
      <c r="E7" s="123"/>
      <c r="F7" s="124">
        <v>45935.698148148149</v>
      </c>
      <c r="G7" s="89">
        <f ca="1">IFERROR(NOW()-F7,"-")</f>
        <v>4.7597916665836237E-2</v>
      </c>
      <c r="H7" s="124">
        <v>45935.692453703705</v>
      </c>
      <c r="I7" s="120" t="str">
        <f>IFERROR(VLOOKUP(D7,DB!A:F,6,0),"")</f>
        <v>SCECO</v>
      </c>
      <c r="J7" s="120" t="str">
        <f>IFERROR(VLOOKUP(D7,DB!A:G,7,0),"")</f>
        <v>Good</v>
      </c>
      <c r="K7" s="125" t="s">
        <v>39085</v>
      </c>
      <c r="L7" s="126" t="str">
        <f>IFERROR(VLOOKUP(D7,DB!A:I,9,0),"")</f>
        <v>Latis</v>
      </c>
    </row>
    <row r="8" spans="1:16383" ht="31.5" customHeight="1">
      <c r="A8" s="121"/>
      <c r="B8" s="120" t="str">
        <f>IFERROR(VLOOKUP(D8,DB!A:K,11,0),"")</f>
        <v/>
      </c>
      <c r="C8" s="122"/>
      <c r="D8" s="120"/>
      <c r="E8" s="123"/>
      <c r="F8" s="124"/>
      <c r="G8" s="89">
        <f ca="1">IFERROR(NOW()-F8,"-")</f>
        <v>45935.745746064815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41"/>
      <c r="E9" s="123"/>
      <c r="F9" s="124"/>
      <c r="G9" s="89">
        <f ca="1">IFERROR(NOW()-F9,"-")</f>
        <v>45935.745746064815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45935.745746064815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45935.745746064815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45935.745746064815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45935.745746064815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45935.745746064815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45935.745746064815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45935.745746064815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45935.745746064815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45935.745746064815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45935.745746064815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45935.745746064815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45935.745746064815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45935.745746064815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45935.745746064815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45935.745746064815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45935.745746064815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45935.745746064815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45935.745746064815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45935.745746064815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45935.745746064815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45935.745746064815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45935.745746064815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45935.745746064815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45935.745746064815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45935.745746064815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45935.745746064815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45935.745746064815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45935.745746064815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45935.745746064815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45935.745746064815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45935.745746064815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45935.745746064815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45935.745746064815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45935.745746064815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45935.745746064815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45935.745746064815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45935.745746064815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45935.745746064815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45935.745746064815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45935.745746064815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45935.745746064815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45935.745746064815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45935.745746064815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45935.745746064815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45935.745746064815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45935.745746064815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45935.745746064815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45935.745746064815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45935.745746064815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45935.745746064815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45935.745746064815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45935.745746064815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45935.745746064815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45935.745746064815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45935.745746064815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45935.745746064815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45935.745746064815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45935.745746064815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45935.745746064815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45935.745746064815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45935.745746064815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45935.745746064815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45935.745746064815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45935.745746064815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45935.745746064815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45935.745746064815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45935.745746064815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45935.745746064815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45935.745746064815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45935.745746064815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45935.745746064815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45935.745746064815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45935.745746064815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45935.745746064815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45935.745746064815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45935.745746064815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45935.745746064815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45935.745746064815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45935.745746064815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45935.745746064815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45935.745746064815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45935.745746064815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45935.745746064815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45935.745746064815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45935.745746064815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45935.745746064815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45935.745746064815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45935.745746064815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45935.745746064815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45935.745746064815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45935.745746064815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45935.745746064815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45935.745746064815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45935.745746064815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45935.745746064815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45935.745746064815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45935.745746064815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45935.745746064815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45935.745746064815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45935.745746064815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45935.745746064815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45935.745746064815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45935.745746064815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45935.745746064815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45935.745746064815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45935.745746064815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45935.745746064815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45935.745746064815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45935.745746064815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45935.745746064815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45935.745746064815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45935.745746064815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45935.745746064815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45935.745746064815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45935.745746064815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45935.745746064815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45935.745746064815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45935.745746064815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45935.745746064815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45935.745746064815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45935.745746064815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45935.745746064815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45935.745746064815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45935.745746064815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45935.745746064815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45935.745746064815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45935.745746064815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45935.745746064815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45935.745746064815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45935.745746064815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45935.745746064815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45935.745746064815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45935.745746064815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45935.745746064815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45935.745746064815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45935.745746064815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45935.745746064815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45935.745746064815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45935.745746064815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45935.745746064815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45935.745746064815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45935.745746064815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45935.745746064815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45935.745746064815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45935.745746064815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45935.745746064815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45935.745746064815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45935.745746064815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45935.745746064815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45935.745746064815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45935.745746064815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45935.745746064815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45935.745746064815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45935.745746064815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45935.745746064815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45935.745746064815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45935.745746064815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45935.745746064815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45935.745746064815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45935.745746064815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45935.745746064815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45935.745746064815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45935.745746064815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45935.745746064815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45935.745746064815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45935.745746064815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45935.745746064815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45935.745746064815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45935.745746064815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45935.745746064815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45935.745746064815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45935.745746064815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45935.745746064815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45935.745746064815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45935.745746064815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45935.745746064815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45935.745746064815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45935.745746064815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45935.745746064815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45935.745746064815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45935.745746064815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45935.745746064815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45935.745746064815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45935.745746064815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45935.745746064815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45935.745746064815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45935.745746064815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45935.745746064815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45935.745746064815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45935.745746064815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45935.745746064815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45935.745746064815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45935.745746064815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45935.745746064815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45935.745746064815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45935.745746064815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45935.745746064815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45935.745746064815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45935.745746064815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45935.745746064815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45935.745746064815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45935.745746064815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45935.745746064815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45935.745746064815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45935.745746064815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45935.745746064815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45935.745746064815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45935.745746064815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45935.745746064815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45935.745746064815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45935.745746064815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45935.745746064815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45935.745746064815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45935.745746064815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45935.745746064815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45935.745746064815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45935.745746064815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45935.745746064815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45935.745746064815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45935.745746064815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45935.745746064815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45935.745746064815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45935.745746064815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45935.745746064815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45935.745746064815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45935.745746064815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45935.745746064815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45935.745746064815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45935.745746064815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45935.745746064815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45935.745746064815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45935.745746064815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45935.745746064815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45935.745746064815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45935.745746064815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45935.745746064815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45935.745746064815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45935.745746064815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45935.745746064815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45935.745746064815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45935.745746064815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45935.745746064815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45935.745746064815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45935.745746064815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45935.745746064815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45935.745746064815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45935.745746064815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45935.745746064815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45935.745746064815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45935.745746064815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45935.745746064815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45935.745746064815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45935.745746064815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45935.745746064815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45935.745746064815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45935.745746064815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45935.745746064815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45935.745746064815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45935.745746064815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45935.745746064815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45935.745746064815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45935.745746064815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45935.745746064815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45935.745746064815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45935.745746064815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45935.745746064815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45935.745746064815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45935.745746064815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45935.745746064815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45935.745746064815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45935.745746064815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45935.745746064815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45935.745746064815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45935.745746064815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45935.745746064815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45935.745746064815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45935.745746064815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45935.745746064815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45935.745746064815</v>
      </c>
      <c r="H288" s="124"/>
      <c r="I288" s="120" t="str">
        <f>IFERROR(VLOOKUP(D288,DB!A:F,6,0),"")</f>
        <v/>
      </c>
      <c r="J288" s="119" t="str">
        <f>IFERROR(VLOOKUP(D288,DB!A:G,7,0),"")</f>
        <v/>
      </c>
      <c r="K288" s="125"/>
      <c r="L288" s="126" t="str">
        <f>IFERROR(VLOOKUP(D288,DB!A:I,9,0),"")</f>
        <v/>
      </c>
    </row>
  </sheetData>
  <dataValidations count="2">
    <dataValidation allowBlank="1" showInputMessage="1" showErrorMessage="1" sqref="E1" xr:uid="{380493DB-286A-4683-AF55-C78F04945A49}"/>
    <dataValidation type="list" allowBlank="1" showInputMessage="1" showErrorMessage="1" sqref="E3 E5 E7:E2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2025-10-05T14:55:45Z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