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70" documentId="13_ncr:1_{F6CB121F-512D-4AA6-A0C1-0FB36C537598}" xr6:coauthVersionLast="47" xr6:coauthVersionMax="47" xr10:uidLastSave="{F261A489-A9BF-4CBA-92F3-B79882BB905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4"/>
  <c r="B6"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<sst xmlns="http://schemas.openxmlformats.org/spreadsheetml/2006/main" count="178622" uniqueCount="39082">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</sst>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286.57311817129812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6.0778056712952093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45949.521544097224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45949.521544097224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45949.521544097224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45949.521544097224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45949.521544097224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45949.521544097224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45949.521544097224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45949.521544097224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45949.521544097224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45949.521544097224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45949.521544097224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45949.521544097224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45949.521544097224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45949.521544097224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45949.521544097224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45949.521544097224</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45949.521544097224</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45949.521544097224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45949.521544097224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45949.521544097224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45949.521544097224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45949.521544097224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45949.521544097224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45949.521544097224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45949.521544097224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45949.521544097224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45949.521544097224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45949.521544097224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45949.521544097224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45949.521544097224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45949.521544097224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45949.521544097224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45949.521544097224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45949.521544097224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45949.521544097224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45949.521544097224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45949.521544097224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45949.521544097224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45949.521544097224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45949.521544097224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45949.521544097224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45949.521544097224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45949.521544097224</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45949.521544097224</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45949.521544097224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45949.521544097224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45949.521544097224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45949.521544097224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45949.521544097224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45949.521544097224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45949.521544097224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45949.521544097224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45949.521544097224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45949.521544097224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45949.521544097224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45949.521544097224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45949.521544097224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45949.521544097224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45949.521544097224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45949.521544097224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45949.521544097224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45949.521544097224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45949.521544097224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45949.521544097224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45949.521544097224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45949.521544097224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45949.521544097224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45949.521544097224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45949.521544097224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45949.521544097224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45949.521544097224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45949.521544097224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45949.521544097224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45949.521544097224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45949.521544097224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45949.521544097224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45949.521544097224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45949.521544097224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45949.521544097224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45949.521544097224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45949.521544097224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45949.521544097224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45949.521544097224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45949.521544097224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45949.521544097224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45949.521544097224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45949.521544097224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45949.521544097224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45949.521544097224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45949.521544097224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45949.521544097224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45949.521544097224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45949.521544097224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45949.521544097224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45949.521544097224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45949.521544097224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45949.521544097224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45949.521544097224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45949.521544097224</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45949.521544097224</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EB83A7C-F3F0-40CF-9862-9595783D9C5D}"/>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tabSelected="1"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142.79446076389286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124.52170613426279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5.0257686342592933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45949.521544097224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45949.521544097224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45949.521544097224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45949.521544097224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45949.521544097224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45949.521544097224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45949.521544097224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45949.521544097224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45949.521544097224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45949.521544097224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45949.521544097224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45949.521544097224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45949.521544097224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45949.521544097224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45949.521544097224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45949.521544097224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45949.521544097224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45949.521544097224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45949.521544097224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45949.521544097224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45949.521544097224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45949.521544097224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45949.521544097224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45949.521544097224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45949.521544097224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45949.521544097224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45949.521544097224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45949.521544097224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45949.521544097224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45949.521544097224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45949.521544097224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45949.521544097224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45949.521544097224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45949.521544097224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45949.521544097224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45949.521544097224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45949.521544097224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45949.521544097224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45949.521544097224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45949.521544097224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45949.521544097224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45949.521544097224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45949.521544097224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45949.521544097224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45949.521544097224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45949.521544097224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45949.521544097224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45949.521544097224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45949.521544097224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45949.521544097224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45949.521544097224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45949.521544097224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45949.521544097224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45949.521544097224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45949.521544097224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45949.521544097224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45949.521544097224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45949.521544097224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45949.521544097224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45949.521544097224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45949.521544097224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45949.521544097224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45949.521544097224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45949.521544097224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45949.521544097224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45949.521544097224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45949.521544097224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45949.521544097224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45949.521544097224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45949.521544097224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45949.521544097224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45949.521544097224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45949.521544097224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45949.521544097224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45949.521544097224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45949.521544097224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45949.521544097224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45949.521544097224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45949.521544097224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45949.521544097224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45949.521544097224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45949.521544097224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45949.521544097224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45949.521544097224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45949.521544097224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45949.521544097224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45949.521544097224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45949.521544097224</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45949.521544097224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45949.521544097224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45949.521544097224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45949.521544097224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45949.521544097224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45949.521544097224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45949.521544097224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45949.521544097224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45949.521544097224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45949.521544097224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45949.521544097224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45949.521544097224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45949.521544097224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45949.521544097224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45949.521544097224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45949.521544097224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45949.521544097224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45949.521544097224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45949.521544097224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45949.521544097224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45949.521544097224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45949.521544097224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45949.521544097224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45949.521544097224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45949.521544097224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45949.521544097224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45949.521544097224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45949.521544097224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45949.521544097224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45949.521544097224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45949.521544097224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45949.521544097224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45949.521544097224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45949.521544097224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45949.521544097224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45949.521544097224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45949.521544097224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45949.521544097224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45949.521544097224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45949.521544097224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45949.521544097224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45949.521544097224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45949.521544097224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45949.521544097224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45949.521544097224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45949.521544097224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45949.521544097224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45949.521544097224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45949.521544097224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45949.521544097224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45949.521544097224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45949.521544097224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45949.521544097224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45949.521544097224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45949.521544097224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45949.521544097224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45949.521544097224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45949.521544097224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45949.521544097224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45949.521544097224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45949.521544097224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45949.521544097224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45949.521544097224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45949.521544097224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45949.521544097224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45949.521544097224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45949.521544097224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45949.521544097224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45949.521544097224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45949.521544097224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45949.521544097224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45949.521544097224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45949.521544097224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45949.521544097224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45949.521544097224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45949.521544097224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45949.521544097224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45949.521544097224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45949.521544097224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45949.521544097224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45949.521544097224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45949.521544097224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45949.521544097224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45949.521544097224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45949.521544097224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45949.521544097224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45949.521544097224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45949.521544097224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45949.521544097224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45949.521544097224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45949.521544097224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45949.521544097224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45949.521544097224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45949.521544097224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45949.521544097224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45949.521544097224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45949.521544097224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45949.521544097224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45949.521544097224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45949.521544097224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45949.521544097224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45949.521544097224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45949.521544097224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45949.521544097224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45949.521544097224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45949.521544097224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45949.521544097224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45949.521544097224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45949.521544097224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45949.521544097224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45949.521544097224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45949.521544097224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45949.521544097224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45949.521544097224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45949.521544097224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45949.521544097224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45949.521544097224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45949.521544097224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45949.521544097224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45949.521544097224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45949.521544097224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45949.521544097224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45949.521544097224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45949.521544097224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45949.521544097224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45949.521544097224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45949.521544097224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45949.521544097224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45949.521544097224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45949.521544097224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45949.521544097224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45949.521544097224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45949.521544097224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45949.521544097224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45949.521544097224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45949.521544097224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45949.521544097224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45949.521544097224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45949.521544097224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45949.521544097224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45949.521544097224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45949.521544097224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45949.521544097224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45949.521544097224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45949.521544097224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45949.521544097224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45949.521544097224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45949.521544097224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45949.521544097224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45949.521544097224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45949.521544097224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45949.521544097224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45949.521544097224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45949.521544097224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45949.521544097224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45949.521544097224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45949.521544097224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45949.521544097224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45949.521544097224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45949.521544097224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45949.521544097224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45949.521544097224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45949.521544097224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45949.521544097224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45949.521544097224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45949.521544097224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45949.521544097224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45949.521544097224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45949.521544097224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45949.521544097224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45949.521544097224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45949.521544097224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45949.521544097224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45949.521544097224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45949.521544097224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45949.521544097224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45949.521544097224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45949.521544097224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45949.521544097224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45949.521544097224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45949.521544097224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45949.521544097224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45949.521544097224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45949.521544097224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45949.521544097224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45949.521544097224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45949.521544097224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45949.521544097224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45949.521544097224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45949.521544097224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45949.521544097224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45949.521544097224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45949.521544097224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45949.521544097224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45949.521544097224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45949.521544097224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45949.521544097224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45949.521544097224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45949.521544097224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45949.521544097224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45949.521544097224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45949.521544097224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45949.521544097224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45949.521544097224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45949.521544097224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45949.521544097224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45949.521544097224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45949.521544097224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45949.521544097224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45949.521544097224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45949.521544097224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45949.521544097224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45949.521544097224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45949.521544097224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45949.521544097224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45949.521544097224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45949.521544097224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45949.521544097224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45949.521544097224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45949.521544097224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45949.521544097224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45949.521544097224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45949.521544097224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45949.521544097224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45949.521544097224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45949.521544097224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45949.521544097224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45949.521544097224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45949.521544097224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45949.521544097224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45949.521544097224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45949.521544097224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45949.521544097224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45949.521544097224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45949.521544097224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45949.521544097224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45949.521544097224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45949.521544097224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45949.521544097224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45949.521544097224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45949.521544097224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45949.521544097224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45949.521544097224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45949.521544097224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45949.521544097224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45949.521544097224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45949.521544097224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45949.521544097224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45949.521544097224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45949.521544097224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45949.521544097224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45949.521544097224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45949.521544097224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45949.521544097224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45949.521544097224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45949.521544097224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45949.521544097224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45949.521544097224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45949.521544097224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45949.521544097224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45949.521544097224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45949.521544097224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45949.521544097224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45949.521544097224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45949.521544097224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45949.521544097224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45949.521544097224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45949.521544097224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45949.521544097224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45949.521544097224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45949.521544097224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45949.521544097224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45949.521544097224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45949.521544097224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45949.521544097224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45949.521544097224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45949.521544097224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45949.521544097224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45949.521544097224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45949.521544097224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45949.521544097224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45949.521544097224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45949.521544097224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45949.521544097224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45949.521544097224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45949.521544097224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45949.521544097224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45949.521544097224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45949.521544097224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45949.521544097224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45949.521544097224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45949.521544097224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45949.521544097224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45949.521544097224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45949.521544097224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45949.521544097224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45949.521544097224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45949.521544097224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45949.521544097224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45949.521544097224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45949.521544097224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45949.521544097224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45949.521544097224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45949.521544097224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45949.521544097224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45949.521544097224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45949.521544097224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45949.521544097224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45949.521544097224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45949.521544097224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45949.521544097224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45949.521544097224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45949.521544097224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45949.521544097224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45949.521544097224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45949.521544097224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45949.521544097224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45949.521544097224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45949.521544097224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45949.521544097224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45949.521544097224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45949.521544097224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45949.521544097224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45949.521544097224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45949.521544097224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45949.521544097224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45949.521544097224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45949.521544097224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45949.521544097224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45949.521544097224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45949.521544097224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45949.521544097224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45949.521544097224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45949.521544097224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45949.521544097224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45949.521544097224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45949.521544097224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45949.521544097224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45949.521544097224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45949.521544097224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45949.521544097224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45949.521544097224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45949.521544097224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45949.521544097224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45949.521544097224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45949.521544097224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45949.521544097224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45949.521544097224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45949.521544097224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45949.521544097224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45949.521544097224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45949.521544097224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45949.521544097224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45949.521544097224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45949.521544097224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45949.521544097224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45949.521544097224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45949.521544097224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45949.521544097224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45949.521544097224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45949.521544097224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45949.521544097224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45949.521544097224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45949.521544097224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45949.521544097224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45949.521544097224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45949.521544097224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45949.521544097224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45949.521544097224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45949.521544097224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45949.521544097224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45949.521544097224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45949.521544097224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45949.521544097224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45949.521544097224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45949.521544097224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45949.521544097224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45949.521544097224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45949.521544097224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45949.521544097224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45949.521544097224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45949.521544097224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45949.521544097224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45949.521544097224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45949.521544097224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45949.521544097224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45949.521544097224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45949.521544097224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45949.521544097224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45949.521544097224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45949.521544097224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45949.521544097224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45949.521544097224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45949.521544097224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45949.521544097224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45949.521544097224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45949.521544097224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45949.521544097224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45949.521544097224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45949.521544097224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45949.521544097224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45949.521544097224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45949.521544097224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45949.521544097224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45949.521544097224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45949.521544097224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45949.521544097224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45949.521544097224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45949.521544097224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45949.521544097224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45949.521544097224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45949.521544097224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45949.521544097224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45949.521544097224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45949.521544097224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45949.521544097224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45949.521544097224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45949.521544097224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45949.521544097224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45949.521544097224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45949.521544097224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45949.521544097224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45949.521544097224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45949.521544097224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45949.521544097224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45949.521544097224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45949.521544097224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45949.521544097224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45949.521544097224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45949.521544097224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45949.521544097224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45949.521544097224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45949.521544097224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45949.521544097224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45949.521544097224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45949.521544097224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45949.521544097224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45949.521544097224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45949.521544097224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45949.521544097224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45949.521544097224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45949.521544097224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45949.521544097224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45949.521544097224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45949.521544097224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45949.521544097224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45949.521544097224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45949.521544097224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45949.521544097224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45949.521544097224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45949.521544097224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45949.521544097224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45949.521544097224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45949.521544097224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45949.521544097224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45949.521544097224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45949.521544097224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45949.521544097224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45949.521544097224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45949.521544097224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45949.521544097224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45949.521544097224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45949.521544097224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45949.521544097224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45949.521544097224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45949.521544097224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45949.521544097224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45949.521544097224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45949.521544097224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45949.521544097224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45949.521544097224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45949.521544097224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45949.521544097224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45949.521544097224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45949.521544097224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45949.521544097224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45949.521544097224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45949.521544097224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45949.521544097224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45949.521544097224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45949.521544097224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45949.521544097224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45949.521544097224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45949.521544097224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45949.521544097224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45949.521544097224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45949.521544097224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45949.521544097224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45949.521544097224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45949.521544097224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45949.521544097224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45949.521544097224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45949.521544097224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45949.521544097224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45949.521544097224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45949.521544097224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45949.521544097224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45949.521544097224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45949.521544097224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45949.521544097224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45949.521544097224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45949.521544097224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45949.521544097224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45949.521544097224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45949.521544097224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45949.521544097224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45949.521544097224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45949.521544097224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45949.521544097224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45949.521544097224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45949.521544097224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45949.521544097224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45949.521544097224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45949.521544097224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45949.521544097224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45949.521544097224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45949.521544097224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45949.521544097224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45949.521544097224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45949.521544097224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45949.521544097224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45949.521544097224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45949.521544097224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45949.521544097224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45949.521544097224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45949.521544097224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45949.521544097224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45949.521544097224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45949.521544097224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45949.521544097224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45949.521544097224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45949.521544097224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45949.521544097224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45949.521544097224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45949.521544097224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45949.521544097224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45949.521544097224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45949.521544097224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45949.521544097224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45949.521544097224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45949.521544097224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45949.521544097224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45949.521544097224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45949.521544097224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45949.521544097224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45949.521544097224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45949.521544097224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45949.521544097224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45949.521544097224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45949.521544097224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45949.521544097224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45949.521544097224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45949.521544097224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45949.521544097224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45949.521544097224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45949.521544097224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45949.521544097224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45949.521544097224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45949.521544097224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45949.521544097224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45949.521544097224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45949.521544097224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45949.521544097224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45949.521544097224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45949.521544097224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45949.521544097224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45949.521544097224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45949.521544097224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45949.521544097224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45949.521544097224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45949.521544097224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45949.521544097224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45949.521544097224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45949.521544097224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45949.521544097224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45949.521544097224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45949.521544097224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45949.521544097224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45949.521544097224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45949.521544097224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45949.521544097224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45949.521544097224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45949.521544097224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45949.521544097224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45949.521544097224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45949.521544097224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45949.521544097224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45949.521544097224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45949.521544097224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45949.521544097224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45949.521544097224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45949.521544097224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45949.521544097224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45949.521544097224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45949.521544097224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45949.521544097224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45949.521544097224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45949.521544097224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45949.521544097224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45949.521544097224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45949.521544097224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45949.521544097224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45949.521544097224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45949.521544097224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45949.521544097224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45949.521544097224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45949.521544097224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45949.521544097224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45949.521544097224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45949.521544097224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45949.521544097224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45949.521544097224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45949.521544097224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45949.521544097224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45949.521544097224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45949.521544097224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45949.521544097224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45949.521544097224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45949.521544097224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45949.521544097224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45949.521544097224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45949.521544097224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45949.521544097224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45949.521544097224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45949.521544097224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45949.521544097224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45949.521544097224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45949.521544097224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45949.521544097224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45949.521544097224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45949.521544097224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45949.521544097224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45949.521544097224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45949.521544097224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45949.521544097224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45949.521544097224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45949.521544097224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45949.521544097224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45949.521544097224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45949.521544097224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45949.521544097224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45949.521544097224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45949.521544097224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45949.521544097224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45949.521544097224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45949.521544097224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45949.521544097224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45949.521544097224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45949.521544097224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45949.521544097224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45949.521544097224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45949.521544097224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45949.521544097224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45949.521544097224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45949.521544097224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45949.521544097224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45949.521544097224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45949.521544097224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45949.521544097224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45949.521544097224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45949.521544097224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45949.521544097224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45949.521544097224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45949.521544097224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45949.521544097224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45949.521544097224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45949.521544097224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45949.521544097224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45949.521544097224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45949.521544097224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45949.521544097224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45949.521544097224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45949.521544097224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45949.521544097224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45949.521544097224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45949.521544097224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45949.521544097224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45949.521544097224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45949.521544097224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45949.521544097224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45949.521544097224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45949.521544097224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45949.521544097224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45949.521544097224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45949.521544097224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45949.521544097224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45949.521544097224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45949.521544097224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45949.521544097224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45949.521544097224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45949.521544097224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45949.521544097224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45949.521544097224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45949.521544097224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45949.521544097224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45949.521544097224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45949.521544097224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45949.521544097224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45949.521544097224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45949.521544097224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45949.521544097224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45949.521544097224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45949.521544097224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45949.521544097224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45949.521544097224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45949.521544097224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45949.521544097224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45949.521544097224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45949.521544097224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45949.521544097224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45949.521544097224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45949.521544097224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45949.521544097224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45949.521544097224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45949.521544097224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45949.521544097224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45949.521544097224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45949.521544097224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45949.521544097224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45949.521544097224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45949.521544097224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45949.521544097224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45949.521544097224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45949.521544097224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45949.521544097224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45949.521544097224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45949.521544097224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45949.521544097224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45949.521544097224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45949.521544097224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45949.521544097224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45949.521544097224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45949.521544097224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45949.521544097224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45949.521544097224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45949.521544097224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45949.521544097224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45949.521544097224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45949.521544097224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45949.521544097224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45949.521544097224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45949.521544097224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45949.521544097224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45949.521544097224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45949.521544097224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45949.521544097224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45949.521544097224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45949.521544097224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45949.521544097224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45949.521544097224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45949.521544097224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45949.521544097224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45949.521544097224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45949.521544097224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45949.521544097224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45949.521544097224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45949.521544097224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45949.521544097224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45949.521544097224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45949.521544097224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45949.521544097224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45949.521544097224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45949.521544097224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45949.521544097224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45949.521544097224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45949.521544097224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45949.521544097224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45949.521544097224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45949.521544097224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45949.521544097224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45949.521544097224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45949.521544097224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45949.521544097224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45949.521544097224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45949.521544097224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45949.521544097224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45949.521544097224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45949.521544097224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45949.521544097224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45949.521544097224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45949.521544097224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45949.521544097224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45949.521544097224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45949.521544097224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45949.521544097224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45949.521544097224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45949.521544097224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45949.521544097224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45949.521544097224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45949.521544097224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45949.521544097224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45949.521544097224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45949.521544097224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45949.521544097224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45949.521544097224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45949.521544097224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45949.521544097224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45949.521544097224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45949.521544097224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45949.521544097224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45949.521544097224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45949.521544097224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45949.521544097224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45949.521544097224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45949.521544097224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45949.521544097224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45949.521544097224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45949.521544097224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45949.521544097224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45949.521544097224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45949.521544097224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45949.521544097224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45949.521544097224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45949.521544097224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45949.521544097224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45949.521544097224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45949.521544097224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45949.521544097224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45949.521544097224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45949.521544097224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45949.521544097224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45949.521544097224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45949.521544097224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45949.521544097224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45949.521544097224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45949.521544097224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45949.521544097224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45949.521544097224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45949.521544097224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45949.521544097224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45949.521544097224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45949.521544097224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45949.521544097224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45949.521544097224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45949.521544097224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45949.521544097224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45949.521544097224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45949.521544097224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45949.521544097224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45949.521544097224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45949.521544097224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45949.521544097224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45949.521544097224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45949.521544097224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45949.521544097224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45949.521544097224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45949.521544097224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45949.521544097224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45949.521544097224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45949.521544097224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45949.521544097224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45949.521544097224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45949.521544097224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45949.521544097224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45949.521544097224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45949.521544097224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45949.521544097224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45949.521544097224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45949.521544097224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45949.521544097224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45949.521544097224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45949.521544097224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45949.521544097224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45949.521544097224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45949.521544097224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45949.521544097224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45949.521544097224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45949.521544097224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45949.521544097224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45949.521544097224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45949.521544097224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45949.521544097224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45949.521544097224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45949.521544097224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45949.521544097224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45949.521544097224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45949.521544097224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45949.521544097224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45949.521544097224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45949.521544097224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45949.521544097224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45949.521544097224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45949.521544097224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45949.521544097224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45949.521544097224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45949.521544097224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45949.521544097224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45949.521544097224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45949.521544097224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45949.521544097224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45949.521544097224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45949.521544097224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45949.521544097224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45949.521544097224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45949.521544097224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45949.521544097224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45949.521544097224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45949.521544097224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45949.521544097224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45949.521544097224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45949.521544097224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45949.521544097224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45949.521544097224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45949.521544097224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45949.521544097224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45949.521544097224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45949.521544097224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45949.521544097224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45949.521544097224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45949.521544097224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45949.521544097224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45949.521544097224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45949.521544097224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45949.521544097224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45949.521544097224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45949.521544097224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45949.521544097224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45949.521544097224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45949.521544097224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45949.521544097224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45949.521544097224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45949.521544097224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45949.521544097224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45949.521544097224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45949.521544097224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45949.521544097224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45949.521544097224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45949.521544097224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45949.521544097224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45949.521544097224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45949.521544097224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45949.521544097224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45949.521544097224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45949.521544097224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45949.521544097224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45949.521544097224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45949.521544097224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45949.521544097224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45949.521544097224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45949.521544097224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45949.521544097224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45949.521544097224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45949.521544097224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45949.521544097224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45949.521544097224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45949.521544097224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45949.521544097224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45949.521544097224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45949.521544097224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45949.521544097224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45949.521544097224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45949.521544097224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45949.521544097224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45949.521544097224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45949.521544097224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45949.521544097224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45949.521544097224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45949.521544097224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45949.521544097224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45949.521544097224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45949.521544097224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45949.521544097224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45949.521544097224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45949.521544097224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45949.521544097224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45949.521544097224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45949.521544097224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45949.521544097224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45949.521544097224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45949.521544097224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45949.521544097224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45949.521544097224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45949.521544097224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45949.521544097224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45949.521544097224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45949.521544097224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45949.521544097224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45949.521544097224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45949.521544097224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45949.521544097224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45949.521544097224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45949.521544097224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45949.521544097224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45949.521544097224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45949.521544097224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45949.521544097224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45949.521544097224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45949.521544097224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45949.521544097224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45949.521544097224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45949.521544097224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45949.521544097224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45949.521544097224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45949.521544097224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45949.521544097224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45949.521544097224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45949.521544097224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45949.521544097224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45949.521544097224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45949.521544097224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45949.521544097224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45949.521544097224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45949.521544097224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45949.521544097224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45949.521544097224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45949.521544097224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45949.521544097224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45949.521544097224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45949.521544097224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45949.521544097224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45949.521544097224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45949.521544097224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45949.521544097224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45949.521544097224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45949.521544097224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45949.521544097224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45949.521544097224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45949.521544097224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45949.521544097224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45949.521544097224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45949.521544097224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45949.521544097224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45949.521544097224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45949.521544097224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45949.521544097224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45949.521544097224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45949.521544097224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45949.521544097224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45949.521544097224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45949.521544097224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45949.521544097224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45949.521544097224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45949.521544097224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45949.521544097224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45949.521544097224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45949.521544097224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45949.521544097224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45949.521544097224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45949.521544097224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45949.521544097224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45949.521544097224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45949.521544097224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45949.521544097224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45949.521544097224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45949.521544097224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45949.521544097224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45949.521544097224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45949.521544097224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45949.521544097224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45949.521544097224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45949.521544097224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45949.521544097224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45949.521544097224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45949.521544097224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45949.521544097224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45949.521544097224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45949.521544097224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45949.521544097224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45949.521544097224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45949.521544097224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45949.521544097224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45949.521544097224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45949.521544097224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45949.521544097224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45949.521544097224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45949.521544097224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45949.521544097224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45949.521544097224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45949.521544097224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45949.521544097224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45949.521544097224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45949.521544097224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45949.521544097224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45949.521544097224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45949.521544097224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45949.521544097224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45949.521544097224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45949.521544097224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45949.521544097224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45949.521544097224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45949.521544097224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45949.521544097224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45949.521544097224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45949.521544097224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45949.521544097224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45949.521544097224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45949.521544097224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45949.521544097224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45949.521544097224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45949.521544097224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45949.521544097224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45949.521544097224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45949.521544097224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45949.521544097224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45949.521544097224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45949.521544097224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45949.521544097224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45949.521544097224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45949.521544097224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45949.521544097224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45949.521544097224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45949.521544097224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45949.521544097224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45949.521544097224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45949.521544097224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45949.521544097224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45949.521544097224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45949.521544097224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45949.521544097224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45949.521544097224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45949.521544097224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45949.521544097224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45949.521544097224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45949.521544097224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45949.521544097224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45949.521544097224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45949.521544097224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45949.521544097224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45949.521544097224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45949.521544097224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45949.521544097224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45949.521544097224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45949.521544097224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45949.521544097224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45949.521544097224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45949.521544097224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45949.521544097224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45949.521544097224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45949.521544097224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45949.521544097224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45949.521544097224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45949.521544097224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45949.521544097224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45949.521544097224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45949.521544097224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45949.521544097224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45949.521544097224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45949.521544097224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45949.521544097224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45949.521544097224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45949.521544097224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45949.521544097224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45949.521544097224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45949.521544097224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45949.521544097224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45949.521544097224</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246.04082650462806</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3</v>
      </c>
      <c r="D3" s="123" t="s">
        <v>35060</v>
      </c>
      <c r="E3" s="100" t="s">
        <v>38964</v>
      </c>
      <c r="F3" s="101">
        <v>45949.429386574076</v>
      </c>
      <c r="G3" s="126">
        <f ca="1">IFERROR(NOW()-F3,"")</f>
        <v>9.2157523147761822E-2</v>
      </c>
      <c r="H3" s="125">
        <v>45948.956307870372</v>
      </c>
      <c r="I3" s="121" t="str">
        <f>IFERROR(VLOOKUP(D3,DB!A:F,6,0),"")</f>
        <v>Generator-SG</v>
      </c>
      <c r="J3" s="121" t="str">
        <f>IFERROR(VLOOKUP(D3,DB!A:G,7,0),"")</f>
        <v>No BB Shifted</v>
      </c>
      <c r="K3" s="127" t="s">
        <v>39057</v>
      </c>
      <c r="L3" s="123" t="str">
        <f>IFERROR(VLOOKUP(D3,DB!A:I,9,0),"")</f>
        <v>Latis</v>
      </c>
    </row>
    <row r="4" spans="1:16" ht="15" customHeight="1">
      <c r="A4" s="121" t="s">
        <v>39058</v>
      </c>
      <c r="B4" s="121" t="str">
        <f>IFERROR(VLOOKUP(D4,DB!A:K,11,0),"")</f>
        <v>R4</v>
      </c>
      <c r="C4" s="122">
        <v>1</v>
      </c>
      <c r="D4" s="127" t="s">
        <v>35720</v>
      </c>
      <c r="E4" s="100" t="s">
        <v>38964</v>
      </c>
      <c r="F4" s="125">
        <v>45949.429328703707</v>
      </c>
      <c r="G4" s="126">
        <f ca="1">IFERROR(NOW()-F4,"")</f>
        <v>9.2215393517108168E-2</v>
      </c>
      <c r="H4" s="125">
        <v>45949.301261574074</v>
      </c>
      <c r="I4" s="121" t="str">
        <f>IFERROR(VLOOKUP(D4,DB!A:F,6,0),"")</f>
        <v>Generator-SG</v>
      </c>
      <c r="J4" s="121" t="str">
        <f>IFERROR(VLOOKUP(D4,DB!A:G,7,0),"")</f>
        <v>Dead</v>
      </c>
      <c r="K4" s="127" t="s">
        <v>39057</v>
      </c>
      <c r="L4" s="123" t="str">
        <f>IFERROR(VLOOKUP(D4,DB!A:I,9,0),"")</f>
        <v>Latis</v>
      </c>
    </row>
    <row r="5" spans="1:16" ht="15" customHeight="1">
      <c r="A5" s="121" t="s">
        <v>39059</v>
      </c>
      <c r="B5" s="121" t="str">
        <f>IFERROR(VLOOKUP(D5,DB!A:K,11,0),"")</f>
        <v>R4</v>
      </c>
      <c r="C5" s="122">
        <v>1</v>
      </c>
      <c r="D5" s="123" t="s">
        <v>23991</v>
      </c>
      <c r="E5" s="100" t="s">
        <v>39045</v>
      </c>
      <c r="F5" s="125">
        <v>45949.485520833332</v>
      </c>
      <c r="G5" s="126">
        <f ca="1">IFERROR(NOW()-F5,"")</f>
        <v>3.6023263892275281E-2</v>
      </c>
      <c r="H5" s="125">
        <v>45949.438738425924</v>
      </c>
      <c r="I5" s="121" t="str">
        <f>IFERROR(VLOOKUP(D5,DB!A:F,6,0),"")</f>
        <v>SCECO</v>
      </c>
      <c r="J5" s="121" t="str">
        <f>IFERROR(VLOOKUP(D5,DB!A:G,7,0),"")</f>
        <v>Good</v>
      </c>
      <c r="K5" s="127" t="s">
        <v>39060</v>
      </c>
      <c r="L5" s="123" t="str">
        <f>IFERROR(VLOOKUP(D5,DB!A:I,9,0),"")</f>
        <v>Latis</v>
      </c>
    </row>
    <row r="6" spans="1:16" ht="15" customHeight="1">
      <c r="A6" s="121"/>
      <c r="B6" s="121" t="str">
        <f>IFERROR(VLOOKUP(D6,DB!A:K,11,0),"")</f>
        <v/>
      </c>
      <c r="C6" s="122"/>
      <c r="D6" s="123"/>
      <c r="E6" s="100"/>
      <c r="F6" s="125"/>
      <c r="G6" s="126">
        <f ca="1">IFERROR(NOW()-F6,"")</f>
        <v>45949.521544097224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45949.521544097224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45949.521544097224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45949.521544097224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45949.521544097224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45949.521544097224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45949.521544097224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45949.521544097224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45949.521544097224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45949.521544097224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45949.521544097224</v>
      </c>
      <c r="H16" s="125"/>
      <c r="I16" s="121" t="str">
        <f>IFERROR(VLOOKUP(D16,DB!A:F,6,0),"")</f>
        <v/>
      </c>
      <c r="J16" s="121" t="str">
        <f>IFERROR(VLOOKUP(D16,DB!A:G,7,0),"")</f>
        <v/>
      </c>
      <c r="K16" s="127"/>
      <c r="L16" s="123" t="str">
        <f>IFERROR(VLOOKUP(D16,DB!A:I,9,0),"")</f>
        <v/>
      </c>
    </row>
    <row r="17" spans="1:12" ht="15" customHeight="1">
      <c r="A17" s="121"/>
      <c r="B17" s="121" t="str">
        <f>IFERROR(VLOOKUP(D17,DB!A:K,11,0),"")</f>
        <v>R4</v>
      </c>
      <c r="C17" s="122"/>
      <c r="D17" s="123" t="s">
        <v>38518</v>
      </c>
      <c r="E17" s="100"/>
      <c r="F17" s="125"/>
      <c r="G17" s="126">
        <f ca="1">IFERROR(NOW()-F17,"")</f>
        <v>45949.521544097224</v>
      </c>
      <c r="H17" s="125"/>
      <c r="I17" s="121" t="str">
        <f>IFERROR(VLOOKUP(D17,DB!A:F,6,0),"")</f>
        <v>SCECO</v>
      </c>
      <c r="J17" s="121" t="str">
        <f>IFERROR(VLOOKUP(D17,DB!A:G,7,0),"")</f>
        <v>No BB Shifted</v>
      </c>
      <c r="K17" s="127"/>
      <c r="L17" s="123" t="str">
        <f>IFERROR(VLOOKUP(D17,DB!A:I,9,0),"")</f>
        <v>Latis</v>
      </c>
    </row>
    <row r="18" spans="1:12" ht="15" customHeight="1">
      <c r="A18" s="121"/>
      <c r="B18" s="121" t="str">
        <f>IFERROR(VLOOKUP(D18,DB!A:K,11,0),"")</f>
        <v/>
      </c>
      <c r="C18" s="122"/>
      <c r="D18" s="123"/>
      <c r="E18" s="100"/>
      <c r="F18" s="125"/>
      <c r="G18" s="126">
        <f ca="1">IFERROR(NOW()-F18,"")</f>
        <v>45949.521544097224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45949.521544097224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45949.521544097224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45949.521544097224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45949.521544097224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45949.521544097224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45949.521544097224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45949.521544097224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45949.521544097224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45949.521544097224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45949.521544097224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45949.521544097224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45949.521544097224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45949.521544097224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45949.521544097224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45949.521544097224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45949.521544097224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45949.521544097224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45949.521544097224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45949.521544097224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45949.521544097224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45949.521544097224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45949.521544097224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45949.521544097224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45949.521544097224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45949.521544097224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45949.521544097224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45949.521544097224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45949.521544097224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45949.521544097224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45949.521544097224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45949.521544097224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45949.521544097224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45949.521544097224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45949.521544097224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45949.521544097224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45949.521544097224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45949.521544097224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45949.521544097224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45949.521544097224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45949.521544097224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45949.521544097224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45949.521544097224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45949.521544097224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45949.521544097224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45949.521544097224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45949.521544097224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45949.521544097224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45949.521544097224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45949.521544097224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45949.521544097224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45949.521544097224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45949.521544097224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45949.521544097224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45949.521544097224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45949.521544097224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45949.521544097224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45949.521544097224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45949.521544097224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45949.521544097224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45949.521544097224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45949.521544097224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45949.521544097224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45949.521544097224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45949.521544097224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45949.521544097224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45949.521544097224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45949.521544097224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45949.521544097224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45949.521544097224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45949.521544097224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45949.521544097224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45949.521544097224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45949.521544097224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45949.521544097224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45949.521544097224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45949.521544097224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45949.521544097224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45949.521544097224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45949.521544097224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45949.521544097224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45949.521544097224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45949.521544097224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45949.521544097224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45949.521544097224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45949.521544097224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45949.521544097224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45949.521544097224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45949.521544097224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45949.521544097224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45949.521544097224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45949.521544097224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45949.521544097224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45949.521544097224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45949.521544097224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45949.521544097224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45949.521544097224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45949.521544097224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45949.521544097224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45949.521544097224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45949.521544097224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45949.521544097224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45949.521544097224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45949.521544097224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45949.521544097224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45949.521544097224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45949.521544097224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45949.521544097224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45949.521544097224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45949.521544097224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45949.521544097224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45949.521544097224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45949.521544097224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45949.521544097224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45949.521544097224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45949.521544097224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45949.521544097224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45949.521544097224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45949.521544097224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45949.521544097224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45949.521544097224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45949.521544097224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45949.521544097224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45949.521544097224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45949.521544097224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45949.521544097224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45949.521544097224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45949.521544097224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45949.521544097224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45949.521544097224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45949.521544097224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45949.521544097224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45949.521544097224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45949.521544097224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45949.521544097224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45949.521544097224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45949.521544097224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45949.521544097224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45949.521544097224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45949.521544097224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45949.521544097224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45949.521544097224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45949.521544097224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45949.521544097224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45949.521544097224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45949.521544097224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45949.521544097224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45949.521544097224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45949.521544097224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45949.521544097224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45949.521544097224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45949.521544097224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45949.521544097224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45949.521544097224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45949.521544097224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45949.521544097224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45949.521544097224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45949.521544097224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45949.521544097224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45949.521544097224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45949.521544097224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45949.521544097224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45949.521544097224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45949.521544097224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45949.521544097224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45949.521544097224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45949.521544097224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45949.521544097224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45949.521544097224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45949.521544097224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45949.521544097224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45949.521544097224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45949.521544097224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45949.521544097224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45949.521544097224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45949.521544097224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45949.521544097224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45949.521544097224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45949.521544097224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45949.521544097224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45949.521544097224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45949.521544097224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45949.521544097224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45949.521544097224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45949.521544097224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45949.521544097224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45949.521544097224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45949.521544097224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45949.521544097224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45949.521544097224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45949.521544097224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45949.521544097224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45949.521544097224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45949.521544097224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45949.521544097224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45949.521544097224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45949.521544097224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45949.521544097224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45949.521544097224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45949.521544097224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45949.521544097224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45949.521544097224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45949.521544097224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45949.521544097224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45949.521544097224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45949.521544097224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45949.521544097224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45949.521544097224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45949.521544097224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45949.521544097224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45949.521544097224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45949.521544097224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45949.521544097224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45949.521544097224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45949.521544097224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45949.521544097224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45949.521544097224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45949.521544097224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45949.521544097224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45949.521544097224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45949.521544097224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45949.521544097224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45949.521544097224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45949.521544097224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45949.521544097224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45949.521544097224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45949.521544097224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45949.521544097224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45949.521544097224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45949.521544097224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45949.521544097224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45949.521544097224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45949.521544097224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45949.521544097224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45949.521544097224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45949.521544097224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45949.521544097224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45949.521544097224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45949.521544097224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45949.521544097224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45949.521544097224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45949.521544097224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45949.521544097224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45949.521544097224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45949.521544097224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45949.521544097224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45949.521544097224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45949.521544097224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45949.521544097224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45949.521544097224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45949.521544097224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45949.521544097224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45949.521544097224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45949.521544097224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45949.521544097224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45949.521544097224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45949.521544097224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45949.521544097224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45949.521544097224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45949.521544097224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45949.521544097224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45949.521544097224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45949.521544097224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45949.521544097224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45949.521544097224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45949.521544097224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45949.521544097224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45949.521544097224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45949.521544097224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45949.521544097224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45949.521544097224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45949.521544097224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45949.521544097224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45949.521544097224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45949.521544097224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45949.521544097224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45949.521544097224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45949.521544097224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45949.521544097224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45949.521544097224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45949.521544097224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45949.521544097224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45949.521544097224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45949.521544097224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45949.521544097224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45949.521544097224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45949.521544097224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45949.521544097224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45949.521544097224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45949.521544097224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45949.521544097224</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45949.521544097224</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45949.521544097224</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45949.521544097224</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45949.521544097224</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45949.521544097224</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45949.521544097224</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39061</v>
      </c>
      <c r="B2" s="37" t="str">
        <f>IFERROR(VLOOKUP(D2,DB!A:K,11,0),"")</f>
        <v>R5</v>
      </c>
      <c r="C2" s="37">
        <v>3</v>
      </c>
      <c r="D2" s="120" t="s">
        <v>36000</v>
      </c>
      <c r="E2" s="37" t="s">
        <v>38964</v>
      </c>
      <c r="F2" s="38">
        <v>45891.832060185188</v>
      </c>
      <c r="G2" s="150">
        <f ca="1">IFERROR(NOW()-F2,"")</f>
        <v>57.689483912035939</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0">
        <f t="shared" ref="G3" ca="1" si="0">IFERROR(NOW()-F3,"")</f>
        <v>23.332666782407614</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4.749970023149217</v>
      </c>
      <c r="H4" s="38">
        <v>45944.676192129627</v>
      </c>
      <c r="I4" s="37" t="str">
        <f>IFERROR(VLOOKUP(D4,DB!A:F,6,0),"")</f>
        <v>SCECO</v>
      </c>
      <c r="J4" s="37" t="str">
        <f>IFERROR(VLOOKUP(D4,DB!A:G,7,0),"")</f>
        <v>Dead</v>
      </c>
      <c r="K4" s="37" t="s">
        <v>39066</v>
      </c>
      <c r="L4" s="37" t="str">
        <f>IFERROR(VLOOKUP(D4,DB!A:I,9,0),"")</f>
        <v>Latis</v>
      </c>
    </row>
    <row r="5" spans="1:13" ht="45.75">
      <c r="A5" s="163" t="s">
        <v>39067</v>
      </c>
      <c r="B5" s="163" t="str">
        <f>IFERROR(VLOOKUP(D5,DB!A:K,11,0),"")</f>
        <v>R5</v>
      </c>
      <c r="C5" s="163">
        <v>1</v>
      </c>
      <c r="D5" s="163" t="s">
        <v>34747</v>
      </c>
      <c r="E5" s="163" t="s">
        <v>39045</v>
      </c>
      <c r="F5" s="164">
        <v>45948.661111111112</v>
      </c>
      <c r="G5" s="165">
        <f ca="1">IFERROR(NOW()-F5,"")</f>
        <v>0.86043298611184582</v>
      </c>
      <c r="H5" s="164">
        <v>45948.661111111112</v>
      </c>
      <c r="I5" s="163" t="str">
        <f>IFERROR(VLOOKUP(D5,DB!A:F,6,0),"")</f>
        <v>SCECO</v>
      </c>
      <c r="J5" s="163" t="str">
        <f>IFERROR(VLOOKUP(D5,DB!A:G,7,0),"")</f>
        <v>Dead</v>
      </c>
      <c r="K5" s="163" t="s">
        <v>39068</v>
      </c>
      <c r="L5" s="163" t="str">
        <f>IFERROR(VLOOKUP(D5,DB!A:I,9,0),"")</f>
        <v>Latis</v>
      </c>
    </row>
    <row r="6" spans="1:13" ht="15">
      <c r="A6" s="163"/>
      <c r="B6" s="163" t="str">
        <f>IFERROR(VLOOKUP(D6,DB!A:K,11,0),"")</f>
        <v/>
      </c>
      <c r="C6" s="163"/>
      <c r="D6" s="163"/>
      <c r="E6" s="163"/>
      <c r="F6" s="164"/>
      <c r="G6" s="165">
        <f ca="1">IFERROR(NOW()-F6,"")</f>
        <v>45949.521544097224</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45949.521544097224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45949.521544097224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45949.521544097224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45949.521544097224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45949.521544097224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45949.521544097224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45949.521544097224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45949.521544097224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45949.521544097224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45949.521544097224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45949.521544097224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45949.521544097224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45949.521544097224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45949.521544097224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45949.521544097224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45949.521544097224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45949.521544097224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45949.521544097224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45949.521544097224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45949.521544097224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45949.521544097224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45949.521544097224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45949.521544097224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45949.521544097224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45949.521544097224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45949.521544097224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45949.521544097224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45949.521544097224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45949.521544097224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45949.521544097224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45949.521544097224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45949.521544097224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45949.521544097224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45949.521544097224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45949.521544097224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45949.521544097224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45949.521544097224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45949.521544097224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45949.521544097224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45949.521544097224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45949.521544097224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45949.521544097224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45949.521544097224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45949.521544097224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45949.521544097224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45949.521544097224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45949.521544097224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45949.521544097224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45949.521544097224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45949.521544097224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45949.521544097224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45949.521544097224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45949.521544097224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45949.521544097224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45949.521544097224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45949.521544097224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45949.521544097224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45949.521544097224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45949.521544097224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45949.521544097224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45949.521544097224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45949.521544097224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45949.521544097224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45949.521544097224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45949.521544097224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45949.521544097224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45949.521544097224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45949.521544097224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45949.521544097224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45949.521544097224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45949.521544097224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45949.521544097224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45949.521544097224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45949.521544097224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45949.521544097224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45949.521544097224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45949.521544097224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45949.521544097224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45949.521544097224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45949.521544097224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45949.521544097224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45949.521544097224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45949.521544097224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45949.521544097224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45949.521544097224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45949.521544097224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45949.521544097224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45949.521544097224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45949.521544097224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45949.521544097224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45949.521544097224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45949.521544097224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45949.521544097224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45949.521544097224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45949.521544097224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45949.521544097224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45949.521544097224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45949.521544097224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45949.521544097224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45949.521544097224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45949.521544097224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45949.521544097224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45949.521544097224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45949.521544097224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45949.521544097224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45949.521544097224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45949.521544097224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45949.521544097224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45949.521544097224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45949.521544097224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45949.521544097224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45949.521544097224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45949.521544097224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45949.521544097224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45949.521544097224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45949.521544097224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45949.521544097224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45949.521544097224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45949.521544097224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45949.521544097224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45949.521544097224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45949.521544097224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45949.521544097224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45949.521544097224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45949.521544097224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45949.521544097224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45949.521544097224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45949.521544097224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45949.521544097224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45949.521544097224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45949.521544097224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45949.521544097224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45949.521544097224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45949.521544097224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45949.521544097224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45949.521544097224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45949.521544097224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45949.521544097224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45949.521544097224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45949.521544097224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45949.521544097224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45949.521544097224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45949.521544097224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45949.521544097224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45949.521544097224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45949.521544097224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45949.521544097224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45949.521544097224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45949.521544097224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45949.521544097224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45949.521544097224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45949.521544097224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45949.521544097224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45949.521544097224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45949.521544097224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45949.521544097224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45949.521544097224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45949.521544097224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45949.521544097224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45949.521544097224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45949.521544097224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45949.521544097224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45949.521544097224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45949.521544097224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45949.521544097224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45949.521544097224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45949.521544097224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45949.521544097224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45949.521544097224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45949.521544097224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45949.521544097224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45949.521544097224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45949.521544097224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45949.521544097224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45949.521544097224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45949.521544097224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45949.521544097224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45949.521544097224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45949.521544097224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45949.521544097224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45949.521544097224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45949.521544097224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45949.521544097224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45949.521544097224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45949.521544097224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45949.521544097224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45949.521544097224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45949.521544097224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45949.521544097224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45949.521544097224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45949.521544097224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45949.521544097224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45949.521544097224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45949.521544097224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45949.521544097224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45949.521544097224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45949.521544097224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45949.521544097224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45949.521544097224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45949.521544097224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45949.521544097224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45949.521544097224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45949.521544097224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45949.521544097224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45949.521544097224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45949.521544097224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45949.521544097224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45949.521544097224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45949.521544097224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45949.521544097224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45949.521544097224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45949.521544097224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45949.521544097224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45949.521544097224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45949.521544097224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45949.521544097224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45949.521544097224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45949.521544097224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45949.521544097224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45949.521544097224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45949.521544097224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45949.521544097224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45949.521544097224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45949.521544097224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45949.521544097224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45949.521544097224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45949.521544097224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45949.521544097224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45949.521544097224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45949.521544097224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45949.521544097224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45949.521544097224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45949.521544097224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45949.521544097224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45949.521544097224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45949.521544097224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45949.521544097224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45949.521544097224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45949.521544097224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45949.521544097224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45949.521544097224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45949.521544097224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45949.521544097224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45949.521544097224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45949.521544097224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45949.521544097224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45949.521544097224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45949.521544097224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45949.521544097224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45949.521544097224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45949.521544097224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45949.521544097224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45949.521544097224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45949.521544097224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45949.521544097224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45949.521544097224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45949.521544097224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45949.521544097224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45949.521544097224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45949.521544097224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45949.521544097224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45949.521544097224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45949.521544097224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45949.521544097224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45949.521544097224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45949.521544097224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45949.521544097224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45949.521544097224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45949.521544097224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45949.521544097224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45949.521544097224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45949.521544097224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45949.521544097224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45949.521544097224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45949.521544097224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45949.521544097224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45949.521544097224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45949.521544097224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45949.521544097224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45949.521544097224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45949.521544097224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45949.521544097224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45949.521544097224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45949.521544097224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45949.521544097224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45949.521544097224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45949.521544097224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45949.521544097224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45949.521544097224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45949.521544097224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45949.521544097224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45949.521544097224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45949.521544097224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45949.521544097224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45949.521544097224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45949.521544097224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45949.521544097224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45949.521544097224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45949.521544097224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45949.521544097224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45949.521544097224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45949.521544097224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45949.521544097224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45949.521544097224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45949.521544097224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45949.521544097224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45949.521544097224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45949.521544097224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45949.521544097224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45949.521544097224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45949.521544097224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45949.521544097224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45949.521544097224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45949.521544097224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45949.521544097224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45949.521544097224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45949.521544097224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45949.521544097224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45949.521544097224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45949.521544097224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45949.521544097224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45949.521544097224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45949.521544097224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45949.521544097224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45949.521544097224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45949.521544097224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45949.521544097224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45949.521544097224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45949.521544097224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45949.521544097224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45949.521544097224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45949.521544097224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45949.521544097224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45949.521544097224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45949.521544097224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45949.521544097224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45949.521544097224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45949.521544097224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45949.521544097224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45949.521544097224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45949.521544097224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45949.521544097224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45949.521544097224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45949.521544097224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45949.521544097224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45949.521544097224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45949.521544097224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45949.521544097224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45949.521544097224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45949.521544097224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45949.521544097224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45949.521544097224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45949.521544097224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45949.521544097224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45949.521544097224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45949.521544097224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45949.521544097224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45949.521544097224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45949.521544097224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45949.521544097224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45949.521544097224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45949.521544097224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45949.521544097224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45949.521544097224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45949.521544097224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45949.521544097224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45949.521544097224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45949.521544097224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45949.521544097224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45949.521544097224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45949.521544097224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45949.521544097224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45949.521544097224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45949.521544097224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45949.521544097224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45949.521544097224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45949.521544097224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45949.521544097224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45949.521544097224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45949.521544097224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45949.521544097224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45949.521544097224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45949.521544097224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45949.521544097224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45949.521544097224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45949.521544097224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45949.521544097224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45949.521544097224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45949.521544097224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45949.521544097224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45949.521544097224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45949.521544097224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45949.521544097224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45949.521544097224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45949.521544097224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45949.521544097224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45949.521544097224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45949.521544097224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45949.521544097224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45949.521544097224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45949.521544097224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45949.521544097224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45949.521544097224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45949.521544097224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45949.521544097224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45949.521544097224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45949.521544097224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45949.521544097224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45949.521544097224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45949.521544097224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45949.521544097224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45949.521544097224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45949.521544097224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45949.521544097224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45949.521544097224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45949.521544097224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45949.521544097224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45949.521544097224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45949.521544097224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45949.521544097224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45949.521544097224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45949.521544097224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45949.521544097224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45949.521544097224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45949.521544097224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45949.521544097224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45949.521544097224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45949.521544097224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45949.521544097224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45949.521544097224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45949.521544097224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45949.521544097224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45949.521544097224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45949.521544097224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45949.521544097224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45949.521544097224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45949.521544097224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45949.521544097224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45949.521544097224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45949.521544097224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45949.521544097224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45949.521544097224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45949.521544097224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45949.521544097224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45949.521544097224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45949.521544097224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45949.521544097224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45949.521544097224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45949.521544097224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45949.521544097224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45949.521544097224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45949.521544097224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45949.521544097224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45949.521544097224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45949.521544097224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45949.521544097224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45949.521544097224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45949.521544097224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45949.521544097224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45949.521544097224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45949.521544097224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45949.521544097224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45949.521544097224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45949.521544097224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45949.521544097224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45949.521544097224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45949.521544097224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45949.521544097224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45949.521544097224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45949.521544097224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45949.521544097224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45949.521544097224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45949.521544097224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45949.521544097224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45949.521544097224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45949.521544097224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45949.521544097224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45949.521544097224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45949.521544097224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45949.521544097224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45949.521544097224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45949.521544097224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45949.521544097224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45949.521544097224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45949.521544097224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45949.521544097224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45949.521544097224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45949.521544097224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45949.521544097224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45949.521544097224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45949.521544097224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45949.521544097224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45949.521544097224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45949.521544097224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45949.521544097224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45949.521544097224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45949.521544097224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45949.521544097224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45949.521544097224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45949.521544097224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45949.521544097224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45949.521544097224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45949.521544097224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45949.521544097224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45949.521544097224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45949.521544097224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45949.521544097224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45949.521544097224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45949.521544097224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45949.521544097224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45949.521544097224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45949.521544097224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45949.521544097224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45949.521544097224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45949.521544097224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45949.521544097224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45949.521544097224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45949.521544097224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45949.521544097224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45949.521544097224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45949.521544097224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45949.521544097224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45949.521544097224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45949.521544097224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45949.521544097224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45949.521544097224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45949.521544097224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45949.521544097224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45949.521544097224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45949.521544097224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45949.521544097224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45949.521544097224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45949.521544097224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45949.521544097224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45949.521544097224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45949.521544097224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45949.521544097224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45949.521544097224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45949.521544097224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45949.521544097224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45949.521544097224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45949.521544097224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45949.521544097224</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45949.521544097224</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45949.521544097224</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45949.521544097224</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45949.521544097224</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A5" sqref="A5:X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39069</v>
      </c>
      <c r="B2" s="143" t="str">
        <f>IFERROR(VLOOKUP(D2,DB!A:K,11,0),"")</f>
        <v>R6</v>
      </c>
      <c r="C2" s="142">
        <v>1</v>
      </c>
      <c r="D2" s="143" t="s">
        <v>34282</v>
      </c>
      <c r="E2" s="142" t="s">
        <v>38964</v>
      </c>
      <c r="F2" s="145">
        <v>45939.529062499998</v>
      </c>
      <c r="G2" s="144">
        <f ca="1">IFERROR(NOW()-F2,"-")</f>
        <v>9.9924815972262877</v>
      </c>
      <c r="H2" s="145">
        <v>45927.987534722219</v>
      </c>
      <c r="I2" s="143" t="str">
        <f>IFERROR(VLOOKUP(D2,DB!A:F,6,0),"")</f>
        <v>SCECO</v>
      </c>
      <c r="J2" s="143" t="str">
        <f>IFERROR(VLOOKUP(D2,DB!A:G,7,0),"")</f>
        <v>Vandalized</v>
      </c>
      <c r="K2" s="142" t="s">
        <v>39070</v>
      </c>
      <c r="L2" s="143" t="str">
        <f>IFERROR(VLOOKUP(D2,DB!A:I,9,0),"")</f>
        <v>Latis</v>
      </c>
    </row>
    <row r="3" spans="1:16383" ht="31.5" customHeight="1">
      <c r="A3" s="142" t="s">
        <v>39071</v>
      </c>
      <c r="B3" s="142" t="str">
        <f>IFERROR(VLOOKUP(D3,DB!A:K,11,0),"")</f>
        <v>R6</v>
      </c>
      <c r="C3" s="142">
        <v>1</v>
      </c>
      <c r="D3" s="142" t="s">
        <v>34126</v>
      </c>
      <c r="E3" s="142" t="s">
        <v>38964</v>
      </c>
      <c r="F3" s="145">
        <v>45948.910879629628</v>
      </c>
      <c r="G3" s="144">
        <f ca="1">IFERROR(NOW()-F3,"-")</f>
        <v>0.61066446759650717</v>
      </c>
      <c r="H3" s="145">
        <v>45948.903344907405</v>
      </c>
      <c r="I3" s="142" t="str">
        <f>IFERROR(VLOOKUP(D3,DB!A:F,6,0),"")</f>
        <v>SCECO</v>
      </c>
      <c r="J3" s="142" t="str">
        <f>IFERROR(VLOOKUP(D3,DB!A:G,7,0),"")</f>
        <v>Vandalized</v>
      </c>
      <c r="K3" s="142" t="s">
        <v>39072</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39073</v>
      </c>
      <c r="B4" s="142" t="str">
        <f>IFERROR(VLOOKUP(D4,DB!A:K,11,0),"")</f>
        <v>R6</v>
      </c>
      <c r="C4" s="142">
        <v>1</v>
      </c>
      <c r="D4" s="142" t="s">
        <v>35558</v>
      </c>
      <c r="E4" s="142" t="s">
        <v>39074</v>
      </c>
      <c r="F4" s="145">
        <v>45949.134895833333</v>
      </c>
      <c r="G4" s="144">
        <f ca="1">IFERROR(NOW()-F4,"-")</f>
        <v>0.38664826389140217</v>
      </c>
      <c r="H4" s="145">
        <v>45949.147256944445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39076</v>
      </c>
      <c r="B5" s="105" t="s">
        <v>5398</v>
      </c>
      <c r="C5" s="107">
        <v>5</v>
      </c>
      <c r="D5" s="105" t="s">
        <v>37352</v>
      </c>
      <c r="E5" s="108" t="s">
        <v>39077</v>
      </c>
      <c r="F5" s="109"/>
      <c r="G5" s="78" t="s">
        <v>39078</v>
      </c>
      <c r="H5" s="109">
        <v>45949.391041666669</v>
      </c>
      <c r="I5" s="105" t="s">
        <v>212</v>
      </c>
      <c r="J5" s="104" t="s">
        <v>23</v>
      </c>
      <c r="K5" s="110" t="s">
        <v>39079</v>
      </c>
      <c r="L5" s="111" t="s">
        <v>8109</v>
      </c>
    </row>
    <row r="6" spans="1:16383" ht="31.5" customHeight="1">
      <c r="A6" s="106" t="s">
        <v>39076</v>
      </c>
      <c r="B6" s="105" t="s">
        <v>5398</v>
      </c>
      <c r="C6" s="107">
        <v>1</v>
      </c>
      <c r="D6" s="105" t="s">
        <v>36926</v>
      </c>
      <c r="E6" s="108" t="s">
        <v>39077</v>
      </c>
      <c r="F6" s="109"/>
      <c r="G6" s="78" t="s">
        <v>39078</v>
      </c>
      <c r="H6" s="109">
        <v>45949.391631944447</v>
      </c>
      <c r="I6" s="105" t="s">
        <v>22</v>
      </c>
      <c r="J6" s="104" t="s">
        <v>65</v>
      </c>
      <c r="K6" s="110" t="s">
        <v>39080</v>
      </c>
      <c r="L6" s="111" t="s">
        <v>8109</v>
      </c>
    </row>
    <row r="7" spans="1:16383" ht="31.5" customHeight="1">
      <c r="A7" s="106" t="s">
        <v>39081</v>
      </c>
      <c r="B7" s="105" t="s">
        <v>5398</v>
      </c>
      <c r="C7" s="107">
        <v>1</v>
      </c>
      <c r="D7" s="105" t="s">
        <v>35739</v>
      </c>
      <c r="E7" s="108" t="s">
        <v>39077</v>
      </c>
      <c r="F7" s="109"/>
      <c r="G7" s="78" t="s">
        <v>39078</v>
      </c>
      <c r="H7" s="109">
        <v>45949.406331018516</v>
      </c>
      <c r="I7" s="105" t="s">
        <v>22</v>
      </c>
      <c r="J7" s="104" t="s">
        <v>23</v>
      </c>
      <c r="K7" s="110" t="s">
        <v>39080</v>
      </c>
      <c r="L7" s="111" t="s">
        <v>8109</v>
      </c>
    </row>
    <row r="8" spans="1:16383" ht="31.5" customHeight="1">
      <c r="A8" s="106" t="s">
        <v>39081</v>
      </c>
      <c r="B8" s="105" t="s">
        <v>5398</v>
      </c>
      <c r="C8" s="107">
        <v>1</v>
      </c>
      <c r="D8" s="105" t="s">
        <v>35019</v>
      </c>
      <c r="E8" s="108" t="s">
        <v>39077</v>
      </c>
      <c r="F8" s="109"/>
      <c r="G8" s="78" t="s">
        <v>39078</v>
      </c>
      <c r="H8" s="109">
        <v>45949.406331018516</v>
      </c>
      <c r="I8" s="105" t="s">
        <v>22</v>
      </c>
      <c r="J8" s="104" t="s">
        <v>23</v>
      </c>
      <c r="K8" s="110" t="s">
        <v>39080</v>
      </c>
      <c r="L8" s="111" t="s">
        <v>8109</v>
      </c>
    </row>
    <row r="9" spans="1:16383" ht="31.5" customHeight="1">
      <c r="A9" s="106"/>
      <c r="B9" s="105" t="str">
        <f>IFERROR(VLOOKUP(D9,DB!A:K,11,0),"")</f>
        <v>R6</v>
      </c>
      <c r="C9" s="107">
        <v>1</v>
      </c>
      <c r="D9" s="105" t="s">
        <v>35633</v>
      </c>
      <c r="E9" s="108"/>
      <c r="F9" s="109"/>
      <c r="G9" s="78">
        <f ca="1">IFERROR(NOW()-F9,"-")</f>
        <v>45949.521544097224</v>
      </c>
      <c r="H9" s="109">
        <v>45949.511203703703</v>
      </c>
      <c r="I9" s="105" t="str">
        <f>IFERROR(VLOOKUP(D9,DB!A:F,6,0),"")</f>
        <v>SCECO</v>
      </c>
      <c r="J9" s="104" t="str">
        <f>IFERROR(VLOOKUP(D9,DB!A:G,7,0),"")</f>
        <v>Good</v>
      </c>
      <c r="K9" s="110" t="s">
        <v>39080</v>
      </c>
      <c r="L9" s="111" t="str">
        <f>IFERROR(VLOOKUP(D9,DB!A:I,9,0),"")</f>
        <v>Latis</v>
      </c>
    </row>
    <row r="10" spans="1:16383" ht="31.5" customHeight="1">
      <c r="A10" s="106"/>
      <c r="B10" s="105" t="str">
        <f>IFERROR(VLOOKUP(D10,DB!A:K,11,0),"")</f>
        <v>R6</v>
      </c>
      <c r="C10" s="107">
        <v>1</v>
      </c>
      <c r="D10" s="105" t="s">
        <v>35029</v>
      </c>
      <c r="E10" s="108"/>
      <c r="F10" s="109"/>
      <c r="G10" s="78">
        <f ca="1">IFERROR(NOW()-F10,"-")</f>
        <v>45949.521544097224</v>
      </c>
      <c r="H10" s="109">
        <v>45949.507974537039</v>
      </c>
      <c r="I10" s="105" t="str">
        <f>IFERROR(VLOOKUP(D10,DB!A:F,6,0),"")</f>
        <v>SCECO</v>
      </c>
      <c r="J10" s="104" t="str">
        <f>IFERROR(VLOOKUP(D10,DB!A:G,7,0),"")</f>
        <v>Vandalized</v>
      </c>
      <c r="K10" s="110" t="s">
        <v>39080</v>
      </c>
      <c r="L10" s="111" t="str">
        <f>IFERROR(VLOOKUP(D10,DB!A:I,9,0),"")</f>
        <v>Latis</v>
      </c>
    </row>
    <row r="11" spans="1:16383" ht="31.5" customHeight="1">
      <c r="A11" s="106"/>
      <c r="B11" s="105" t="str">
        <f>IFERROR(VLOOKUP(D11,DB!A:K,11,0),"")</f>
        <v/>
      </c>
      <c r="C11" s="107"/>
      <c r="D11" s="105"/>
      <c r="E11" s="108"/>
      <c r="F11" s="109"/>
      <c r="G11" s="78">
        <f ca="1">IFERROR(NOW()-F11,"-")</f>
        <v>45949.521544097224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45949.521544097224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45949.521544097224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45949.521544097224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45949.521544097224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45949.521544097224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45949.521544097224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45949.521544097224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45949.521544097224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45949.521544097224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45949.521544097224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45949.521544097224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45949.521544097224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45949.521544097224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45949.521544097224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45949.521544097224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45949.521544097224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45949.521544097224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45949.521544097224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45949.521544097224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45949.521544097224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45949.521544097224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45949.521544097224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45949.521544097224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45949.521544097224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45949.521544097224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45949.521544097224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45949.521544097224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45949.521544097224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45949.521544097224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45949.521544097224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45949.521544097224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45949.521544097224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45949.521544097224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45949.521544097224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45949.521544097224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45949.521544097224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45949.521544097224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45949.521544097224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45949.521544097224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45949.521544097224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45949.521544097224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45949.521544097224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45949.521544097224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45949.521544097224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45949.521544097224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45949.521544097224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45949.521544097224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45949.521544097224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45949.521544097224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45949.521544097224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45949.521544097224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45949.521544097224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45949.521544097224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45949.521544097224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45949.521544097224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45949.521544097224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45949.521544097224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45949.521544097224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45949.521544097224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45949.521544097224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45949.521544097224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45949.521544097224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45949.521544097224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45949.521544097224</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2025-10-19T09:31:37Z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