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18" documentId="13_ncr:1_{F6CB121F-512D-4AA6-A0C1-0FB36C537598}" xr6:coauthVersionLast="47" xr6:coauthVersionMax="47" xr10:uidLastSave="{E8D280EE-B6AF-4911-ACBF-F9D7FE8D22B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<sst xmlns="http://schemas.openxmlformats.org/spreadsheetml/2006/main" count="178621" uniqueCount="39096">
  <si>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</si>
  <si>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</si>
  <si>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</si>
  <si>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</si>
  <si>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</si>
  <si>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</si>
  <si>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</si>
  <si>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</si>
  <si>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</si>
  <si>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</si>
  <si>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</si>
  <si>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</si>
  <si>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</si>
  <si>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</si>
  <si>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</si>
  <si>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</si>
  <si>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</si>
  <si>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</si>
  <si>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</si>
  <si>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</si>
  <si>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</si>
  <si>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</si>
  <si>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</si>
  <si>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</si>
  <si>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</si>
  <si>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</si>
  <si>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</si>
  <si>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</si>
  <si>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</si>
  <si>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</si>
  <si>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</si>
  <si>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</si>
  <si>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</si>
  <si>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</si>
  <si>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</si>
  <si>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</si>
  <si>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</si>
  <si>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</si>
  <si>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</si>
  <si>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</si>
  <si>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</si>
  <si>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</si>
  <si>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</si>
  <si>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</si>
  <si>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</si>
  <si>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</si>
  <si>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</si>
  <si>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</si>
  <si>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</si>
  <si>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</si>
  <si>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</si>
  <si>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</si>
  <si>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</si>
  <si>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</si>
  <si>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</si>
  <si>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</si>
  <si>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</si>
  <si>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</si>
  <si>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</si>
  <si>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</si>
  <si>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</si>
  <si>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</si>
  <si>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</si>
  <si>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</si>
  <si>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</si>
  <si>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</si>
  <si>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</si>
  <si>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</si>
  <si>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</si>
  <si>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</si>
  <si>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</si>
  <si>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</si>
  <si>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</si>
  <si>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</si>
  <si>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</si>
  <si>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</si>
  <si>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</si>
  <si>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</si>
  <si>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</si>
  <si>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</si>
  <si>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</si>
  <si>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</si>
  <si>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</si>
  <si>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</si>
  <si>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</si>
  <si>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</si>
  <si>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</si>
  <si>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</si>
  <si>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</si>
  <si>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</si>
  <si>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</si>
  <si>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</si>
  <si>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</si>
  <si>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</si>
  <si>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</si>
  <si>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</si>
  <si>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</si>
  <si>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</si>
  <si>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</si>
  <si>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</si>
  <si>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</si>
  <si>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</si>
  <si>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</si>
  <si>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</si>
  <si>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</si>
  <si>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</si>
  <si>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</si>
  <si>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</si>
  <si>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</si>
  <si>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</si>
  <si>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</si>
  <si>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</si>
  <si>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</si>
  <si>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</si>
  <si>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</si>
  <si>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</si>
  <si>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</si>
  <si>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</si>
  <si>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</si>
  <si>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</si>
  <si>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</si>
  <si>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</si>
  <si>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</si>
  <si>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</si>
  <si>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</si>
  <si>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</si>
  <si>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</si>
  <si>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</si>
  <si>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</si>
  <si>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</si>
  <si>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</si>
  <si>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</si>
  <si>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</si>
  <si>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</si>
  <si>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</si>
  <si>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</si>
  <si>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</si>
  <si>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</si>
  <si>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</si>
  <si>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</si>
  <si>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</si>
  <si>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</si>
  <si>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</si>
  <si>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</si>
  <si>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</si>
  <si>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</si>
  <si>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</si>
  <si>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</si>
  <si>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</si>
  <si>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</si>
  <si>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</si>
  <si>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</si>
  <si>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</si>
  <si>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</si>
  <si>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</si>
  <si>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</si>
  <si>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</si>
  <si>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</si>
  <si>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</si>
  <si>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</si>
  <si>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</si>
  <si>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</si>
  <si>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</si>
  <si>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</si>
  <si>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</si>
  <si>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</si>
  <si>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</si>
  <si>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</si>
  <si>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</si>
  <si>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</si>
  <si>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</si>
  <si>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</si>
  <si>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</si>
  <si>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</si>
  <si>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</si>
  <si>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</si>
  <si>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</si>
  <si>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</si>
  <si>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</si>
  <si>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</si>
  <si>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</si>
  <si>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</si>
  <si>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</si>
  <si>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</si>
  <si>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</si>
  <si>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</si>
  <si>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</si>
  <si>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</si>
  <si>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</si>
  <si>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</si>
  <si>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</si>
  <si>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</si>
  <si>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</si>
  <si>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</si>
  <si>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</si>
  <si>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</si>
  <si>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</si>
  <si>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</si>
  <si>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</si>
  <si>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</si>
  <si>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</si>
  <si>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</si>
  <si>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</si>
  <si>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</si>
  <si>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</si>
  <si>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</si>
  <si>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</si>
  <si>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</si>
  <si>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</si>
  <si>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</si>
  <si>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</si>
  <si>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</si>
  <si>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</si>
  <si>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</si>
  <si>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</si>
  <si>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</si>
  <si>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</si>
  <si>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</si>
  <si>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</si>
  <si>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</si>
  <si>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</si>
  <si>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</si>
  <si>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</si>
  <si>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</si>
  <si>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</si>
  <si>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</si>
  <si>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</si>
  <si>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</si>
  <si>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</si>
  <si>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</si>
  <si>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</si>
  <si>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</si>
  <si>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</si>
  <si>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</si>
  <si>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</si>
  <si>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</si>
  <si>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</si>
  <si>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</si>
  <si>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</si>
  <si>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</si>
  <si>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</si>
  <si>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</si>
  <si>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</si>
  <si>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</si>
  <si>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</si>
  <si>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</si>
  <si>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</si>
  <si>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</si>
  <si>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</si>
  <si>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</si>
  <si>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</si>
  <si>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</si>
  <si>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</si>
  <si>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</si>
  <si>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</si>
  <si>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</si>
  <si>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</si>
  <si>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</si>
  <si>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</si>
  <si>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</si>
  <si>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</si>
  <si>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</si>
  <si>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</si>
  <si>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</si>
  <si>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</si>
  <si>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</si>
  <si>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</si>
  <si>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</si>
  <si>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</si>
  <si>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</si>
  <si>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</si>
  <si>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</si>
  <si>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</si>
  <si>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</si>
  <si>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</si>
  <si>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</si>
  <si>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</si>
  <si>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</si>
  <si>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</si>
  <si>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</si>
  <si>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</si>
  <si>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</si>
  <si>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</si>
  <si>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</si>
  <si>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</si>
  <si>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</si>
  <si>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</si>
  <si>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</si>
  <si>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</si>
  <si>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</si>
  <si>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</si>
  <si>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</si>
  <si>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</si>
  <si>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</si>
  <si>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</si>
  <si>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</si>
  <si>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</si>
  <si>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</si>
  <si>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</si>
  <si>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</si>
  <si>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</si>
  <si>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</si>
  <si>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</si>
  <si>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</si>
  <si>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</si>
  <si>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</si>
  <si>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</si>
  <si>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</si>
  <si>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</si>
  <si>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</si>
  <si>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</si>
  <si>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</si>
  <si>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</si>
  <si>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</si>
  <si>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</si>
  <si>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</si>
  <si>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</si>
  <si>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</si>
  <si>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</si>
  <si>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</si>
  <si>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</si>
  <si>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</si>
  <si>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</si>
  <si>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</si>
  <si>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</si>
  <si>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</si>
  <si>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</si>
  <si>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</si>
  <si>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</si>
  <si>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</si>
  <si>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</si>
  <si>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</si>
  <si>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</si>
  <si>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</si>
  <si>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</si>
  <si>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</si>
  <si>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</si>
  <si>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</si>
  <si>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</si>
  <si>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</si>
  <si>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</si>
  <si>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</si>
  <si>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</si>
  <si>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</si>
  <si>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</si>
  <si>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</si>
  <si>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</si>
  <si>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</si>
  <si>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</si>
  <si>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</si>
  <si>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</si>
  <si>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</si>
  <si>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</si>
  <si>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</si>
  <si>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</si>
  <si>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</si>
  <si>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</si>
  <si>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</si>
  <si>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</si>
  <si>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</si>
  <si>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</si>
  <si>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</si>
  <si>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</si>
  <si>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</si>
  <si>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</si>
  <si>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</si>
  <si>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</si>
  <si>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</si>
  <si>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</si>
  <si>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</si>
  <si>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</si>
  <si>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</si>
  <si>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</si>
  <si>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</si>
  <si>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</si>
  <si>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</si>
  <si>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</si>
  <si>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</si>
  <si>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</si>
  <si>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</si>
  <si>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</si>
  <si>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</si>
  <si>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</si>
  <si>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</si>
  <si>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</si>
  <si>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</si>
  <si>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</si>
  <si>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</si>
  <si>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</si>
  <si>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</si>
  <si>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</si>
  <si>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</si>
  <si>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</si>
  <si>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</si>
  <si>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</si>
  <si>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</si>
  <si>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</si>
  <si>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</si>
  <si>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</si>
  <si>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</si>
  <si>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</si>
  <si>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</si>
  <si>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</si>
  <si>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</si>
  <si>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</si>
  <si>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</si>
  <si>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</si>
  <si>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</si>
  <si>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</si>
  <si>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</si>
  <si>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</si>
  <si>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</si>
  <si>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</si>
  <si>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</si>
  <si>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</si>
  <si>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</si>
  <si>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</si>
  <si>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</si>
  <si>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</si>
  <si>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</si>
  <si>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</si>
  <si>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</si>
  <si>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</si>
  <si>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</si>
  <si>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</si>
  <si>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</si>
  <si>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</si>
  <si>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</si>
  <si>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</si>
  <si>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</si>
  <si>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</si>
  <si>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</si>
  <si>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</si>
  <si>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</si>
  <si>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</si>
  <si>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</si>
  <si>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</si>
  <si>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</si>
  <si>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</si>
  <si>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</si>
  <si>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</si>
  <si>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</si>
  <si>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</si>
  <si>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</si>
  <si>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</si>
  <si>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</si>
  <si>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</si>
  <si>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</si>
  <si>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</si>
  <si>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</si>
  <si>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</si>
  <si>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</si>
  <si>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</si>
  <si>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</si>
  <si>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</si>
  <si>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</si>
  <si>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</si>
  <si>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</si>
  <si>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</si>
  <si>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</si>
  <si>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</si>
  <si>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</si>
  <si>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</si>
  <si>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</si>
  <si>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</si>
  <si>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</si>
  <si>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</si>
  <si>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</si>
  <si>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</si>
  <si>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</si>
  <si>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</si>
  <si>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</si>
  <si>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</si>
  <si>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</si>
  <si>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</si>
  <si>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</si>
  <si>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</si>
  <si>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</si>
  <si>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</si>
  <si>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</si>
  <si>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</si>
  <si>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</si>
  <si>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</si>
  <si>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</si>
  <si>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</si>
  <si>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</si>
  <si>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</si>
  <si>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</si>
  <si>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</si>
  <si>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</si>
  <si>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</si>
  <si>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</si>
  <si>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</si>
  <si>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</si>
  <si>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</si>
  <si>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</si>
  <si>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</si>
  <si>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</si>
  <si>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</si>
  <si>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</si>
  <si>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</si>
  <si>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</si>
  <si>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</si>
  <si>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</si>
  <si>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</si>
  <si>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</si>
  <si>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</si>
  <si>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</si>
  <si>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</si>
  <si>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</si>
  <si>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</si>
  <si>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</si>
  <si>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</si>
  <si>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</si>
  <si>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</si>
  <si>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</si>
  <si>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</si>
  <si>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</si>
  <si>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</si>
  <si>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</si>
  <si>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</si>
  <si>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</si>
  <si>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</si>
  <si>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</si>
  <si>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</si>
  <si>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</si>
  <si>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</si>
  <si>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</si>
  <si>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</si>
  <si>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</si>
  <si>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</si>
  <si>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</si>
  <si>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</si>
  <si>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</si>
  <si>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</si>
  <si>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</si>
  <si>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</si>
  <si>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</si>
  <si>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</si>
  <si>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</si>
  <si>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</si>
  <si>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</si>
  <si>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</si>
  <si>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</si>
  <si>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</si>
  <si>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</si>
  <si>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</si>
  <si>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</si>
  <si>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</si>
  <si>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</si>
  <si>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</si>
  <si>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</si>
  <si>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</si>
  <si>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</si>
  <si>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</si>
  <si>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</si>
  <si>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</si>
  <si>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</si>
  <si>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</si>
  <si>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</si>
  <si>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</si>
  <si>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</si>
  <si>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</si>
  <si>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</si>
  <si>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</si>
  <si>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</si>
  <si>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</si>
  <si>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</si>
  <si>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</si>
  <si>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</si>
  <si>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</si>
  <si>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</si>
  <si>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</si>
  <si>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</si>
  <si>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</si>
  <si>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</si>
  <si>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</si>
  <si>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</si>
  <si>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</si>
  <si>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</si>
  <si>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</si>
  <si>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</si>
  <si>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</si>
  <si>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</si>
  <si>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</si>
  <si>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</si>
  <si>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</si>
  <si>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</si>
  <si>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</si>
  <si>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</si>
  <si>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</si>
  <si>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</si>
  <si>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</si>
  <si>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</si>
  <si>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</si>
  <si>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</si>
  <si>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</si>
  <si>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</si>
  <si>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</si>
  <si>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</si>
  <si>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</si>
  <si>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</si>
  <si>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</si>
  <si>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</si>
  <si>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</si>
  <si>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</si>
  <si>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</si>
  <si>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</si>
  <si>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</si>
  <si>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</si>
  <si>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</si>
  <si>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</si>
  <si>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</si>
  <si>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</si>
  <si>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</si>
  <si>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</si>
  <si>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</si>
  <si>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</si>
  <si>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</si>
  <si>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</si>
  <si>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</si>
  <si>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</si>
  <si>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</si>
  <si>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</si>
  <si>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</si>
  <si>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</si>
  <si>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</si>
  <si>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</si>
  <si>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</si>
  <si>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</si>
  <si>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</si>
  <si>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</si>
  <si>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</si>
  <si>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</si>
  <si>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</si>
  <si>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</si>
  <si>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</si>
  <si>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</si>
  <si>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</si>
  <si>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</si>
  <si>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</si>
  <si>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</si>
  <si>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</si>
  <si>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</si>
  <si>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</si>
  <si>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</si>
  <si>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</si>
  <si>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</si>
  <si>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</si>
  <si>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</si>
  <si>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</si>
  <si>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</si>
  <si>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</si>
  <si>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</si>
  <si>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</si>
  <si>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</si>
  <si>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</si>
  <si>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</si>
  <si>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</si>
  <si>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</si>
  <si>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</si>
  <si>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</si>
  <si>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</si>
  <si>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</si>
  <si>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</si>
  <si>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</si>
  <si>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</si>
  <si>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</si>
  <si>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</si>
  <si>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</si>
  <si>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</si>
  <si>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</si>
  <si>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</si>
  <si>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</si>
  <si>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</si>
  <si>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</si>
  <si>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</si>
  <si>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</si>
  <si>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</si>
  <si>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</si>
  <si>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</si>
  <si>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</si>
  <si>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</si>
  <si>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</si>
  <si>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</si>
  <si>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</si>
  <si>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</si>
  <si>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</si>
  <si>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</si>
  <si>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</si>
  <si>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</si>
  <si>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</si>
  <si>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</si>
  <si>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</si>
  <si>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</si>
  <si>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</si>
  <si>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</si>
  <si>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</si>
  <si>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</si>
  <si>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</si>
  <si>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</si>
  <si>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</si>
  <si>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</si>
  <si>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</si>
  <si>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</si>
  <si>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</si>
  <si>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</si>
  <si>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</si>
  <si>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</si>
  <si>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</si>
  <si>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</si>
  <si>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</si>
  <si>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</si>
  <si>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</si>
  <si>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</si>
  <si>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</si>
  <si>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</si>
  <si>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</si>
  <si>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</si>
  <si>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</si>
  <si>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</si>
  <si>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</si>
  <si>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</si>
  <si>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</si>
  <si>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</si>
  <si>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</si>
  <si>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</si>
  <si>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</si>
  <si>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</si>
  <si>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</si>
  <si>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</si>
  <si>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</si>
  <si>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</si>
  <si>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</si>
  <si>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</si>
  <si>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</si>
  <si>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</si>
  <si>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</si>
  <si>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</si>
  <si>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</si>
  <si>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</si>
  <si>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</si>
  <si>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</si>
  <si>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</si>
  <si>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</si>
  <si>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</si>
  <si>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</si>
  <si>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</si>
  <si>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</si>
  <si>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</si>
  <si>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</si>
  <si>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</si>
  <si>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</si>
  <si>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</si>
  <si>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</si>
  <si>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</si>
  <si>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</si>
  <si>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</si>
  <si>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</si>
  <si>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</si>
  <si>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</si>
  <si>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</si>
  <si>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</si>
  <si>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</si>
  <si>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</si>
  <si>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</si>
  <si>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</si>
  <si>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</si>
  <si>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</si>
  <si>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</si>
  <si>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</si>
  <si>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</si>
  <si>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</si>
  <si>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</si>
  <si>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</si>
  <si>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</si>
  <si>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</si>
  <si>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</si>
  <si>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</si>
  <si>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</si>
  <si>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</si>
  <si>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</si>
  <si>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</si>
  <si>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</si>
  <si>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</si>
  <si>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</si>
  <si>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</si>
  <si>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</si>
  <si>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</si>
  <si>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</si>
  <si>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</si>
  <si>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</si>
  <si>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</si>
  <si>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</si>
  <si>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</si>
  <si>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</si>
  <si>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</si>
  <si>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</si>
  <si>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</si>
  <si>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</si>
  <si>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</si>
  <si>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</si>
  <si>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</si>
  <si>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</si>
  <si>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</si>
  <si>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</si>
  <si>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</si>
  <si>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</si>
  <si>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</si>
  <si>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</si>
  <si>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</si>
  <si>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</si>
  <si>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</si>
  <si>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</si>
  <si>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</si>
  <si>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</si>
  <si>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</si>
  <si>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</si>
  <si>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</si>
  <si>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</si>
  <si>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</si>
  <si>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</si>
  <si>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</si>
  <si>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</si>
  <si>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</si>
  <si>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</si>
  <si>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</si>
  <si>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</si>
  <si>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</si>
  <si>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</si>
  <si>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</si>
  <si>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</si>
  <si>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</si>
  <si>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</si>
  <si>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</si>
  <si>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</si>
  <si>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</si>
  <si>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</si>
  <si>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</si>
  <si>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</si>
  <si>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</si>
  <si>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</si>
  <si>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</si>
  <si>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</si>
  <si>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</si>
  <si>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</si>
  <si>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</si>
  <si>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</si>
  <si>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</si>
  <si>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</si>
  <si>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</si>
  <si>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</si>
  <si>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</si>
  <si>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</si>
  <si>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</si>
  <si>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</si>
  <si>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</si>
  <si>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</si>
  <si>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</si>
  <si>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</si>
  <si>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</si>
  <si>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</si>
  <si>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</si>
  <si>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</si>
  <si>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</si>
  <si>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</si>
  <si>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</si>
  <si>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</si>
  <si>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</si>
  <si>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</si>
  <si>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</si>
  <si>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</si>
  <si>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</si>
  <si>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</si>
  <si>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</si>
  <si>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</si>
  <si>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</si>
  <si>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</si>
  <si>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</si>
  <si>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</si>
  <si>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</si>
  <si>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</si>
  <si>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</si>
  <si>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</si>
  <si>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</si>
  <si>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</si>
  <si>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</si>
  <si>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</si>
  <si>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</si>
  <si>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</si>
  <si>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</si>
  <si>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</si>
  <si>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</si>
  <si>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</si>
  <si>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</si>
  <si>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</si>
  <si>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</si>
  <si>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</si>
  <si>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</si>
  <si>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</si>
  <si>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</si>
  <si>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</si>
  <si>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</si>
  <si>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</si>
  <si>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</si>
  <si>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</si>
  <si>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</si>
  <si>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</si>
  <si>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</si>
  <si>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</si>
  <si>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</si>
  <si>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</si>
  <si>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</si>
  <si>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</si>
  <si>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</si>
  <si>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</si>
  <si>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</si>
  <si>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</si>
  <si>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</si>
  <si>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</si>
  <si>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</si>
  <si>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</si>
  <si>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</si>
  <si>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</si>
  <si>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</si>
  <si>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</si>
  <si>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</si>
  <si>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</si>
  <si>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</si>
  <si>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</si>
  <si>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</si>
  <si>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</si>
  <si>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</si>
  <si>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</si>
  <si>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</si>
  <si>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</si>
  <si>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</si>
  <si>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</si>
  <si>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</si>
  <si>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</si>
  <si>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</si>
  <si>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</si>
  <si>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</si>
  <si>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</si>
  <si>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</si>
  <si>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</si>
  <si>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</si>
  <si>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</si>
  <si>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</si>
  <si>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</si>
  <si>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</si>
  <si>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</si>
  <si>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</si>
  <si>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</si>
  <si>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</si>
  <si>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</si>
  <si>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</si>
  <si>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</si>
  <si>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</si>
  <si>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</si>
  <si>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</si>
  <si>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</si>
  <si>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</si>
  <si>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</si>
  <si>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</si>
  <si>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</si>
  <si>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</si>
  <si>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</si>
  <si>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</si>
  <si>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</si>
  <si>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</si>
  <si>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</si>
  <si>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</si>
  <si>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</si>
  <si>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</si>
  <si>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</si>
  <si>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</si>
  <si>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</si>
  <si>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</si>
  <si>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</si>
  <si>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</si>
  <si>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</si>
  <si>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</si>
  <si>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</si>
  <si>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</si>
  <si>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</si>
  <si>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</si>
  <si>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</si>
  <si>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</si>
  <si>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</si>
  <si>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</si>
  <si>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</si>
  <si>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</si>
  <si>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</si>
  <si>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</si>
  <si>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</si>
  <si>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</si>
  <si>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</si>
  <si>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</si>
  <si>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</si>
  <si>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</si>
  <si>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</si>
  <si>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</si>
  <si>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</si>
  <si>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</si>
  <si>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</si>
  <si>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</si>
  <si>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</si>
  <si>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</si>
  <si>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</si>
  <si>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</si>
  <si>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</si>
  <si>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</si>
  <si>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</si>
  <si>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</si>
  <si>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</si>
  <si>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</si>
  <si>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</si>
  <si>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</si>
  <si>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</si>
  <si>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</si>
  <si>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</si>
  <si>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</si>
  <si>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</si>
  <si>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</si>
  <si>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</si>
  <si>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</si>
  <si>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</si>
  <si>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</si>
  <si>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</si>
  <si>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</si>
  <si>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</si>
  <si>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</si>
  <si>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</si>
  <si>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</si>
  <si>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</si>
  <si>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</si>
  <si>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</si>
  <si>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</si>
  <si>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</si>
  <si>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</si>
  <si>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</si>
  <si>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</si>
  <si>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</si>
  <si>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</si>
  <si>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</si>
  <si>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</si>
  <si>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</si>
  <si>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</si>
  <si>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</si>
  <si>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</si>
  <si>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</si>
  <si>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</si>
  <si>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</si>
  <si>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</si>
  <si>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</si>
  <si>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</si>
  <si>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</si>
  <si>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</si>
  <si>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</si>
  <si>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</si>
  <si>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</si>
  <si>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</si>
  <si>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</si>
  <si>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</si>
  <si>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</si>
  <si>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</si>
  <si>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</si>
  <si>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</si>
  <si>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</si>
  <si>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</si>
  <si>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</si>
  <si>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</si>
  <si>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</si>
  <si>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</si>
  <si>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</si>
  <si>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</si>
  <si>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</si>
  <si>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</si>
  <si>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</si>
  <si>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</si>
  <si>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</si>
  <si>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</si>
  <si>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</si>
  <si>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</si>
  <si>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</si>
  <si>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</si>
  <si>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</si>
  <si>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</si>
  <si>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</si>
  <si>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</si>
  <si>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</si>
  <si>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</si>
  <si>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</si>
  <si>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</si>
  <si>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</si>
  <si>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</si>
  <si>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</si>
  <si>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</si>
  <si>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</si>
  <si>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</si>
  <si>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</si>
  <si>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</si>
  <si>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</si>
  <si>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</si>
  <si>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</si>
  <si>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</si>
  <si>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</si>
  <si>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</si>
  <si>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</si>
  <si>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</si>
  <si>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</si>
  <si>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</si>
  <si>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</si>
  <si>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</si>
  <si>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</si>
  <si>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</si>
  <si>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</si>
  <si>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</si>
  <si>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</si>
  <si>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</si>
  <si>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</si>
  <si>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</si>
  <si>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</si>
  <si>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</si>
  <si>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</si>
  <si>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</si>
  <si>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</si>
  <si>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</si>
  <si>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</si>
  <si>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</si>
  <si>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</si>
  <si>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</si>
  <si>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</si>
  <si>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</si>
  <si>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</si>
  <si>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</si>
  <si>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</si>
  <si>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</si>
  <si>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</si>
  <si>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</si>
  <si>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</si>
  <si>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</si>
  <si>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</si>
  <si>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</si>
  <si>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</si>
  <si>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</si>
  <si>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</si>
  <si>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</si>
  <si>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</si>
  <si>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</si>
  <si>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</si>
  <si>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</si>
  <si>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</si>
  <si>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</si>
  <si>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</si>
  <si>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</si>
  <si>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</si>
  <si>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</si>
  <si>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</si>
  <si>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</si>
  <si>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</si>
  <si>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</si>
  <si>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</si>
  <si>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</si>
  <si>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</si>
  <si>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</si>
  <si>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</si>
  <si>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</si>
  <si>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</si>
  <si>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</si>
  <si>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</si>
  <si>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</si>
  <si>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</si>
  <si>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</si>
  <si>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</si>
  <si>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</si>
  <si>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</si>
  <si>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</si>
  <si>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</si>
  <si>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</si>
  <si>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</si>
  <si>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</si>
  <si>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</si>
  <si>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</si>
  <si>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</si>
  <si>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</si>
  <si>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</si>
  <si>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</si>
  <si>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</si>
  <si>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</si>
  <si>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</si>
  <si>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</si>
  <si>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</si>
  <si>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</si>
  <si>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</si>
  <si>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</si>
  <si>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</si>
  <si>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</si>
  <si>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</si>
  <si>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</si>
  <si>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</si>
  <si>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</si>
  <si>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</si>
  <si>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</si>
  <si>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</si>
  <si>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</si>
  <si>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</si>
  <si>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</si>
  <si>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</si>
  <si>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</si>
  <si>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</si>
  <si>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</si>
  <si>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</si>
  <si>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</si>
  <si>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</si>
  <si>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</si>
  <si>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</si>
  <si>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</si>
  <si>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</si>
  <si>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</si>
  <si>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</si>
  <si>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</si>
  <si>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</si>
  <si>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</si>
  <si>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</si>
  <si>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</si>
  <si>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</si>
  <si>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</si>
  <si>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</si>
  <si>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</si>
  <si>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</si>
  <si>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</si>
  <si>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</si>
  <si>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</si>
  <si>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</si>
  <si>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</si>
  <si>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</si>
  <si>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</si>
  <si>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</si>
  <si>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</si>
  <si>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</si>
  <si>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</si>
  <si>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</si>
  <si>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</si>
  <si>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</si>
  <si>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</si>
  <si>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</si>
  <si>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</si>
  <si>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</si>
  <si>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</si>
  <si>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</si>
  <si>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</si>
  <si>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</si>
  <si>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</si>
  <si>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</si>
  <si>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</si>
  <si>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</si>
  <si>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</si>
  <si>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</si>
  <si>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</si>
  <si>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</si>
  <si>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</si>
  <si>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</si>
  <si>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</si>
  <si>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</si>
  <si>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</si>
  <si>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</si>
  <si>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</si>
  <si>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</si>
  <si>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</si>
  <si>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</si>
  <si>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</si>
  <si>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</si>
  <si>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</si>
  <si>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</si>
  <si>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</si>
  <si>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</si>
  <si>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</si>
  <si>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</si>
  <si>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</si>
  <si>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</si>
  <si>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</si>
  <si>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</si>
  <si>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</si>
  <si>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</si>
  <si>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</si>
  <si>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</si>
  <si>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</si>
  <si>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</si>
  <si>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</si>
  <si>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</si>
  <si>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</si>
  <si>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</si>
  <si>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</si>
  <si>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</si>
  <si>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</si>
  <si>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</si>
  <si>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</si>
  <si>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</si>
  <si>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</si>
  <si>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</si>
  <si>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</si>
  <si>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</si>
  <si>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</si>
  <si>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</si>
  <si>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</si>
  <si>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</si>
  <si>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</si>
  <si>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</si>
  <si>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</si>
  <si>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</si>
  <si>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</si>
  <si>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</si>
  <si>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</si>
  <si>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</si>
  <si>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</si>
  <si>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</si>
  <si>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</si>
  <si>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</si>
  <si>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</si>
  <si>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</si>
  <si>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</si>
  <si>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</si>
  <si>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</si>
  <si>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</si>
  <si>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</si>
  <si>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</si>
  <si>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</si>
  <si>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</si>
  <si>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</si>
  <si>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</si>
  <si>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</si>
  <si>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</si>
  <si>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</si>
  <si>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</si>
  <si>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</si>
  <si>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</si>
  <si>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</si>
  <si>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</si>
  <si>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</si>
  <si>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</si>
  <si>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</si>
  <si>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</si>
  <si>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</si>
  <si>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</si>
  <si>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</si>
  <si>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</si>
  <si>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</si>
  <si>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</si>
  <si>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</si>
  <si>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</si>
  <si>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</si>
  <si>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</si>
  <si>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</si>
  <si>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</si>
  <si>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</si>
  <si>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</si>
  <si>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</si>
  <si>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</si>
  <si>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</si>
  <si>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</si>
  <si>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</si>
  <si>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</si>
  <si>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</si>
  <si>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</si>
  <si>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</si>
  <si>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</si>
  <si>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</si>
  <si>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</si>
  <si>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</si>
  <si>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</si>
  <si>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</si>
  <si>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</si>
  <si>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</si>
  <si>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</si>
  <si>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</si>
  <si>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</si>
  <si>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</si>
  <si>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</si>
  <si>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</si>
  <si>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</si>
  <si>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</si>
  <si>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</si>
  <si>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</si>
  <si>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</si>
  <si>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</si>
  <si>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</si>
  <si>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</si>
  <si>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</si>
  <si>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</si>
  <si>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</si>
  <si>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</si>
  <si>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</si>
  <si>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</si>
  <si>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</si>
  <si>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</si>
  <si>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</si>
  <si>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</si>
  <si>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</si>
  <si>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</si>
  <si>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</si>
  <si>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</si>
  <si>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</si>
  <si>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</si>
  <si>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</si>
  <si>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</si>
  <si>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</si>
  <si>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</si>
  <si>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</si>
  <si>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</si>
  <si>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</si>
  <si>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</si>
  <si>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</si>
  <si>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</si>
  <si>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</si>
  <si>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</si>
  <si>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</si>
  <si>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</si>
  <si>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</si>
  <si>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</si>
  <si>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</si>
  <si>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</si>
  <si>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</si>
  <si>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</si>
  <si>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</si>
  <si>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</si>
  <si>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</si>
  <si>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</si>
  <si>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</si>
  <si>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</si>
  <si>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</si>
  <si>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</si>
  <si>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</si>
  <si>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</si>
  <si>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</si>
  <si>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</si>
  <si>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</si>
  <si>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</si>
  <si>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</si>
  <si>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</si>
  <si>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</si>
  <si>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</si>
  <si>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</si>
  <si>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</si>
  <si>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</si>
  <si>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</si>
  <si>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</si>
  <si>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</si>
  <si>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</si>
  <si>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</si>
  <si>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</si>
  <si>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</si>
  <si>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</si>
  <si>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</si>
  <si>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</si>
  <si>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</si>
  <si>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</si>
  <si>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</si>
  <si>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</si>
  <si>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</si>
  <si>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</si>
  <si>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</si>
  <si>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</si>
  <si>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</si>
  <si>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</si>
  <si>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</si>
  <si>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</si>
  <si>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</si>
  <si>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</si>
  <si>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</si>
  <si>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</si>
  <si>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</si>
  <si>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</si>
  <si>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</si>
  <si>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</si>
  <si>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</si>
  <si>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</si>
  <si>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</si>
  <si>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</si>
  <si>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</si>
  <si>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</si>
  <si>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</si>
  <si>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</si>
  <si>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</si>
  <si>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</si>
  <si>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</si>
  <si>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</si>
  <si>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</si>
  <si>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</si>
  <si>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</si>
  <si>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</si>
  <si>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</si>
  <si>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</si>
  <si>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</si>
  <si>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</si>
  <si>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</si>
  <si>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</si>
  <si>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</si>
  <si>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</si>
  <si>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</si>
  <si>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</si>
  <si>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</si>
  <si>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</si>
  <si>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</si>
  <si>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</si>
  <si>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</si>
  <si>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</si>
  <si>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</si>
  <si>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</si>
  <si>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</si>
  <si>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</si>
  <si>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</si>
  <si>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</si>
  <si>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</si>
  <si>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</si>
  <si>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</si>
  <si>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</si>
  <si>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</si>
  <si>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</si>
  <si>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</si>
  <si>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</si>
  <si>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</si>
  <si>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</si>
  <si>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</si>
  <si>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</si>
  <si>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</si>
  <si>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</si>
  <si>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</si>
  <si>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</si>
  <si>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</si>
  <si>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</si>
  <si>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</si>
  <si>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</si>
  <si>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</si>
  <si>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</si>
  <si>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</si>
  <si>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</si>
  <si>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</si>
  <si>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</si>
  <si>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</si>
  <si>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</si>
  <si>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</si>
  <si>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</si>
  <si>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</si>
  <si>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</si>
  <si>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</si>
  <si>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</si>
  <si>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</si>
  <si>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</si>
  <si>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</si>
  <si>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</si>
  <si>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</si>
  <si>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</si>
  <si>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</si>
  <si>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</si>
  <si>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</si>
  <si>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</si>
  <si>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</si>
  <si>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</si>
  <si>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</si>
  <si>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</si>
  <si>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</si>
  <si>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</si>
  <si>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</si>
  <si>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</si>
  <si>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</si>
  <si>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</si>
  <si>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</si>
  <si>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</si>
  <si>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</si>
  <si>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</si>
  <si>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</si>
  <si>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</si>
  <si>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</si>
  <si>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</si>
  <si>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</si>
  <si>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</si>
  <si>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</si>
  <si>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</si>
  <si>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</si>
  <si>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</si>
  <si>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</si>
  <si>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</si>
  <si>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</si>
  <si>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</si>
  <si>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</si>
  <si>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</si>
  <si>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</si>
  <si>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</si>
  <si>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</si>
  <si>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</si>
  <si>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</si>
  <si>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</si>
  <si>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</si>
  <si>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</si>
  <si>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</si>
  <si>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</si>
  <si>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</si>
  <si>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</si>
  <si>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</si>
  <si>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</si>
  <si>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</si>
  <si>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</si>
  <si>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</si>
  <si>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</si>
  <si>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</si>
  <si>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</si>
  <si>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</si>
  <si>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</si>
  <si>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</si>
  <si>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</si>
  <si>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</si>
  <si>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</si>
  <si>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</si>
  <si>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</si>
  <si>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</si>
  <si>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</si>
  <si>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</si>
  <si>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</si>
  <si>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</si>
  <si>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</si>
  <si>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</si>
  <si>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</si>
  <si>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</si>
  <si>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</si>
  <si>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</si>
  <si>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</si>
  <si>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</si>
  <si>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</si>
  <si>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</si>
  <si>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</si>
  <si>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</si>
  <si>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</si>
  <si>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</si>
  <si>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</si>
  <si>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</si>
  <si>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</si>
  <si>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</si>
  <si>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</si>
  <si>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</si>
  <si>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</si>
  <si>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</si>
  <si>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</si>
  <si>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</si>
  <si>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</si>
  <si>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</si>
  <si>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</si>
  <si>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</si>
  <si>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</si>
  <si>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</si>
  <si>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</si>
  <si>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</si>
  <si>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</si>
  <si>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</si>
  <si>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</si>
  <si>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</si>
  <si>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</si>
  <si>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</si>
  <si>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</si>
  <si>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</si>
  <si>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</si>
  <si>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</si>
  <si>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</si>
  <si>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</si>
  <si>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</si>
  <si>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</si>
  <si>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</si>
  <si>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</si>
  <si>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</si>
  <si>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</si>
  <si>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</si>
  <si>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</si>
  <si>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</si>
  <si>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</si>
  <si>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</si>
  <si>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</si>
  <si>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</si>
  <si>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</si>
  <si>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</si>
  <si>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</si>
  <si>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</si>
  <si>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</si>
  <si>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</si>
  <si>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</si>
  <si>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</si>
  <si>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</si>
  <si>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</si>
  <si>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</si>
  <si>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</si>
  <si>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</si>
  <si>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</si>
  <si>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</si>
  <si>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</si>
  <si>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</si>
  <si>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</si>
  <si>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</si>
  <si>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</si>
  <si>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</si>
  <si>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</si>
  <si>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</si>
  <si>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</si>
  <si>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</si>
  <si>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</si>
  <si>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</si>
  <si>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</si>
  <si>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</si>
  <si>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</si>
  <si>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</si>
  <si>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</si>
  <si>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</si>
  <si>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</si>
  <si>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</si>
  <si>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</si>
  <si>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</si>
  <si>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</si>
  <si>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</si>
  <si>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</si>
  <si>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</si>
  <si>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</si>
  <si>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</si>
  <si>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</si>
  <si>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</si>
  <si>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</si>
  <si>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</si>
  <si>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</si>
  <si>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</si>
  <si>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</si>
  <si>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</si>
  <si>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</si>
  <si>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</si>
  <si>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</si>
  <si>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</si>
  <si>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</si>
  <si>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</si>
  <si>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</si>
  <si>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</si>
  <si>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</si>
  <si>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</si>
  <si>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</si>
  <si>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</si>
  <si>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</si>
  <si>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</si>
  <si>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</si>
  <si>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</si>
  <si>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</si>
  <si>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</si>
  <si>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</si>
  <si>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</si>
  <si>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</si>
  <si>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</si>
  <si>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</si>
  <si>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</si>
  <si>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</si>
  <si>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</si>
  <si>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</si>
  <si>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</si>
  <si>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</si>
  <si>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</si>
  <si>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</si>
  <si>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</si>
  <si>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</si>
  <si>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</si>
  <si>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</si>
  <si>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</si>
  <si>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</si>
  <si>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</si>
  <si>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</si>
  <si>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</si>
  <si>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</si>
  <si>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</si>
  <si>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</si>
  <si>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</si>
  <si>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</si>
  <si>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</si>
  <si>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</si>
  <si>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</si>
  <si>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</si>
  <si>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</si>
  <si>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</si>
  <si>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</si>
  <si>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</si>
  <si>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</si>
  <si>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</si>
  <si>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</si>
  <si>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</si>
  <si>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</si>
  <si>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</si>
  <si>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</si>
  <si>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</si>
  <si>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</si>
  <si>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</si>
  <si>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</si>
  <si>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</si>
  <si>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</si>
  <si>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</si>
  <si>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</si>
  <si>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</si>
  <si>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</si>
  <si>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</si>
  <si>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</si>
  <si>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</si>
  <si>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</si>
  <si>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</si>
  <si>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</si>
  <si>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</si>
  <si>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</si>
  <si>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</si>
  <si>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</si>
  <si>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</si>
  <si>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</si>
  <si>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</si>
  <si>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</si>
  <si>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</si>
  <si>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</si>
  <si>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</si>
  <si>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</si>
  <si>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</si>
  <si>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</si>
  <si>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</si>
  <si>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</si>
  <si>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</si>
  <si>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</si>
  <si>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</si>
  <si>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</si>
  <si>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</si>
  <si>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</si>
  <si>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</si>
  <si>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</si>
  <si>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</si>
  <si>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</si>
  <si>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</si>
  <si>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</si>
  <si>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</si>
  <si>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</si>
  <si>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</si>
  <si>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</si>
  <si>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</si>
  <si>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</si>
  <si>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</si>
  <si>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</si>
  <si>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</si>
  <si>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</si>
  <si>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</si>
  <si>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</si>
  <si>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</si>
  <si>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</si>
  <si>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</si>
  <si>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</si>
  <si>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</si>
  <si>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</si>
  <si>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</si>
  <si>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</si>
  <si>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</si>
  <si>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</si>
  <si>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</si>
  <si>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</si>
  <si>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</si>
  <si>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</si>
  <si>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</si>
  <si>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</si>
  <si>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</si>
  <si>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</si>
  <si>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</si>
  <si>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</si>
  <si>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</si>
  <si>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</si>
  <si>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</si>
  <si>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</si>
  <si>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</si>
  <si>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</si>
  <si>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</si>
  <si>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</si>
  <si>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</si>
  <si>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</si>
  <si>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</si>
  <si>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</si>
  <si>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</si>
  <si>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</si>
  <si>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</si>
  <si>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</si>
  <si>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</si>
  <si>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</si>
  <si>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</si>
  <si>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</si>
  <si>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</si>
  <si>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</si>
  <si>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</si>
  <si>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</si>
  <si>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</si>
  <si>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</si>
  <si>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</si>
  <si>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</si>
  <si>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</si>
  <si>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</si>
  <si>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</si>
  <si>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</si>
  <si>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</si>
  <si>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</si>
  <si>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</si>
  <si>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</si>
  <si>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</si>
  <si>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</si>
  <si>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</si>
  <si>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</si>
  <si>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</si>
  <si>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</si>
  <si>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</si>
  <si>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</si>
  <si>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</si>
  <si>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</si>
  <si>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</si>
  <si>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</si>
  <si>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</si>
  <si>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</si>
  <si>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</si>
  <si>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</si>
  <si>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</si>
  <si>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</si>
  <si>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</si>
  <si>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</si>
  <si>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</si>
  <si>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</si>
  <si>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</si>
  <si>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</si>
  <si>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</si>
  <si>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</si>
  <si>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</si>
  <si>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</si>
  <si>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</si>
  <si>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</si>
  <si>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</si>
  <si>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</si>
  <si>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</si>
  <si>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</si>
  <si>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</si>
  <si>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</si>
  <si>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</si>
  <si>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</si>
  <si>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</si>
  <si>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</si>
  <si>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</si>
  <si>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</si>
  <si>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</si>
  <si>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</si>
  <si>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</si>
  <si>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</si>
  <si>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</si>
  <si>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</si>
  <si>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</si>
  <si>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</si>
  <si>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</si>
  <si>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</si>
  <si>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</si>
  <si>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</si>
  <si>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</si>
  <si>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</si>
  <si>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</si>
  <si>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</si>
  <si>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</si>
  <si>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</si>
  <si>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</si>
  <si>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</si>
  <si>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</si>
  <si>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</si>
  <si>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</si>
  <si>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</si>
  <si>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</si>
  <si>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</si>
  <si>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</si>
  <si>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</si>
  <si>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</si>
  <si>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</si>
  <si>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</si>
  <si>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</si>
  <si>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</si>
  <si>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</si>
  <si>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</si>
  <si>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</si>
  <si>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</si>
  <si>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</si>
  <si>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</si>
  <si>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</si>
  <si>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</si>
  <si>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</si>
  <si>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</si>
  <si>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</si>
  <si>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</si>
  <si>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</si>
  <si>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</si>
  <si>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</si>
  <si>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</si>
  <si>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</si>
  <si>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</si>
  <si>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</si>
  <si>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</si>
  <si>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</si>
  <si>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</si>
  <si>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</si>
  <si>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</si>
  <si>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</si>
  <si>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</si>
  <si>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</si>
  <si>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</si>
  <si>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</si>
  <si>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</si>
  <si>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</si>
  <si>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</si>
  <si>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</si>
  <si>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</si>
  <si>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</si>
  <si>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</si>
  <si>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</si>
  <si>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</si>
  <si>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</si>
  <si>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</si>
  <si>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</si>
  <si>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</si>
  <si>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</si>
  <si>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</si>
  <si>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</si>
  <si>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</si>
  <si>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</si>
  <si>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</si>
  <si>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</si>
  <si>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</si>
  <si>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</si>
  <si>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</si>
  <si>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</si>
  <si>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</si>
  <si>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</si>
  <si>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</si>
  <si>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</si>
  <si>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</si>
  <si>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</si>
  <si>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</si>
  <si>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</si>
  <si>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</si>
  <si>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</si>
  <si>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</si>
  <si>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</si>
  <si>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</si>
  <si>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</si>
  <si>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</si>
  <si>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</si>
  <si>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</si>
  <si>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</si>
  <si>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</si>
  <si>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</si>
  <si>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</si>
  <si>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</si>
  <si>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</si>
  <si>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</si>
  <si>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</si>
  <si>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</si>
  <si>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</si>
  <si>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</si>
  <si>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</si>
  <si>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</si>
  <si>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</si>
  <si>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</si>
  <si>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</si>
  <si>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</si>
  <si>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</si>
  <si>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</si>
  <si>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</si>
  <si>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</si>
  <si>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</si>
  <si>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</si>
  <si>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</si>
  <si>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</si>
  <si>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</si>
  <si>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</si>
  <si>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</si>
  <si>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</si>
  <si>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</si>
  <si>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</si>
  <si>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</si>
  <si>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</si>
  <si>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</si>
  <si>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</si>
  <si>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</si>
  <si>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</si>
  <si>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</si>
  <si>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</si>
  <si>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</si>
  <si>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</si>
  <si>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</si>
  <si>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</si>
  <si>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</si>
  <si>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</si>
  <si>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</si>
  <si>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</si>
  <si>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</si>
  <si>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</si>
  <si>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</si>
  <si>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</si>
  <si>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</si>
  <si>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</si>
  <si>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</si>
  <si>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</si>
  <si>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</si>
  <si>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</si>
  <si>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</si>
  <si>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</si>
  <si>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</si>
  <si>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</si>
  <si>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</si>
  <si>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</si>
  <si>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</si>
  <si>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</si>
  <si>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</si>
  <si>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</si>
  <si>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</si>
  <si>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</si>
  <si>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</si>
  <si>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</si>
  <si>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</si>
  <si>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</si>
  <si>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</si>
  <si>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</si>
  <si>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</si>
  <si>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</si>
  <si>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</si>
  <si>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</si>
  <si>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</si>
  <si>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</si>
  <si>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</si>
  <si>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</si>
  <si>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</si>
  <si>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</si>
  <si>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</si>
  <si>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</si>
  <si>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</si>
  <si>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</si>
  <si>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</si>
  <si>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</si>
  <si>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</si>
  <si>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</si>
  <si>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</si>
  <si>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</si>
  <si>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</si>
  <si>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</si>
  <si>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</si>
  <si>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</si>
  <si>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</si>
  <si>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</si>
  <si>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</si>
  <si>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</si>
  <si>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</si>
  <si>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</si>
  <si>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</si>
  <si>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</si>
  <si>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</si>
  <si>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</si>
  <si>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</si>
  <si>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</si>
  <si>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</si>
  <si>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</si>
  <si>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</si>
  <si>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</si>
  <si>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</si>
  <si>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</si>
  <si>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</si>
  <si>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</si>
  <si>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</si>
  <si>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</si>
  <si>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</si>
  <si>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</si>
  <si>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</si>
  <si>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</si>
  <si>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</si>
  <si>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</si>
  <si>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</si>
  <si>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</si>
  <si>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</si>
  <si>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</si>
  <si>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</si>
  <si>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</si>
  <si>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</si>
  <si>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</si>
  <si>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</si>
  <si>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</si>
  <si>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</si>
  <si>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</si>
  <si>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</si>
  <si>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</si>
  <si>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</si>
  <si>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</si>
  <si>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</si>
  <si>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</si>
  <si>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</si>
  <si>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</si>
  <si>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</si>
  <si>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</si>
  <si>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</si>
  <si>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</si>
  <si>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</si>
  <si>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</si>
  <si>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</si>
  <si>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</si>
  <si>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</si>
  <si>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</si>
  <si>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</si>
  <si>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</si>
  <si>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</si>
  <si>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</si>
  <si>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</si>
  <si>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</si>
  <si>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</si>
  <si>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</si>
  <si>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</si>
  <si>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</si>
  <si>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</si>
  <si>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</si>
  <si>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</si>
  <si>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</si>
  <si>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</si>
  <si>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</si>
  <si>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</si>
  <si>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</si>
  <si>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</si>
  <si>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</si>
  <si>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</si>
  <si>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</si>
  <si>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</si>
  <si>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</si>
  <si>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</si>
  <si>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</si>
  <si>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</si>
  <si>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</si>
  <si>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</si>
  <si>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</si>
  <si>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</si>
  <si>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</si>
  <si>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</si>
  <si>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</si>
  <si>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</si>
  <si>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</si>
  <si>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</si>
  <si>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</si>
  <si>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</si>
  <si>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</si>
  <si>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</si>
  <si>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</si>
  <si>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</si>
  <si>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</si>
  <si>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</si>
  <si>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</si>
  <si>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</si>
  <si>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</si>
  <si>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</si>
  <si>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</si>
  <si>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</si>
  <si>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</si>
  <si>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</si>
  <si>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</si>
  <si>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</si>
  <si>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</si>
  <si>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</si>
  <si>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</si>
  <si>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</si>
  <si>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</si>
  <si>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</si>
  <si>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</si>
  <si>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</si>
  <si>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</si>
  <si>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</si>
  <si>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</si>
  <si>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</si>
  <si>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</si>
  <si>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</si>
  <si>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</si>
  <si>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</si>
  <si>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</si>
  <si>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</si>
  <si>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</si>
  <si>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</si>
  <si>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</si>
  <si>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</si>
  <si>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</si>
  <si>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</si>
  <si>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</si>
  <si>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</si>
  <si>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</si>
  <si>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</si>
  <si>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</si>
  <si>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</si>
  <si>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</si>
  <si>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</si>
  <si>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</si>
  <si>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</si>
  <si>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</si>
  <si>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</si>
  <si>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</si>
  <si>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</si>
  <si>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</si>
  <si>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</si>
  <si>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</si>
  <si>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</si>
  <si>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</si>
  <si>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</si>
  <si>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</si>
  <si>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</si>
  <si>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</si>
  <si>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</si>
  <si>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</si>
  <si>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</si>
  <si>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</si>
  <si>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</si>
  <si>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</si>
  <si>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</si>
  <si>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</si>
  <si>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</si>
  <si>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</si>
  <si>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</si>
  <si>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</si>
  <si>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</si>
  <si>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</si>
  <si>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</si>
  <si>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</si>
  <si>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</si>
  <si>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</si>
  <si>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</si>
  <si>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</si>
  <si>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</si>
  <si>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</si>
  <si>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</si>
  <si>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</si>
  <si>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</si>
  <si>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</si>
  <si>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</si>
  <si>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</si>
  <si>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</si>
  <si>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</si>
  <si>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</si>
  <si>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</si>
  <si>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</si>
  <si>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</si>
  <si>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</si>
  <si>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</si>
  <si>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</si>
  <si>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</si>
  <si>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</si>
  <si>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</si>
  <si>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</si>
  <si>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</si>
  <si>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</si>
  <si>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</si>
  <si>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</si>
  <si>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</si>
  <si>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</si>
  <si>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</si>
  <si>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</si>
  <si>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</si>
  <si>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</si>
  <si>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</si>
  <si>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</si>
  <si>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</si>
  <si>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</si>
  <si>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</si>
  <si>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</si>
  <si>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</si>
  <si>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</si>
  <si>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</si>
  <si>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</si>
  <si>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</si>
  <si>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</si>
  <si>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</si>
  <si>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</si>
  <si>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</si>
  <si>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</si>
  <si>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</si>
  <si>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</si>
  <si>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</si>
  <si>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</si>
  <si>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</si>
  <si>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</si>
  <si>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</si>
  <si>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</si>
  <si>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</si>
  <si>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</si>
  <si>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</si>
  <si>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</si>
  <si>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</si>
  <si>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</si>
  <si>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</si>
  <si>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</si>
  <si>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</si>
  <si>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</si>
  <si>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</si>
  <si>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</si>
  <si>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</si>
  <si>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</si>
  <si>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</si>
  <si>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</si>
  <si>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</si>
  <si>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</si>
  <si>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</si>
  <si>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</si>
  <si>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</si>
  <si>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</si>
  <si>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</si>
  <si>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</si>
  <si>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</si>
  <si>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</si>
  <si>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</si>
  <si>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</si>
  <si>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</si>
  <si>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</si>
  <si>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</si>
  <si>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</si>
  <si>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</si>
  <si>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</si>
  <si>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</si>
  <si>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</si>
  <si>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</si>
  <si>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</si>
  <si>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</si>
  <si>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</si>
  <si>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</si>
  <si>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</si>
  <si>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</si>
  <si>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</si>
  <si>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</si>
  <si>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</si>
  <si>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</si>
  <si>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</si>
  <si>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</si>
  <si>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</si>
  <si>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</si>
  <si>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</si>
  <si>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</si>
  <si>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</si>
  <si>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</si>
  <si>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</si>
  <si>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</si>
  <si>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</si>
  <si>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</si>
  <si>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</si>
  <si>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</si>
  <si>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</si>
  <si>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</si>
  <si>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</si>
  <si>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</si>
  <si>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</si>
  <si>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</si>
  <si>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</si>
  <si>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</si>
  <si>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</si>
  <si>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</si>
  <si>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</si>
  <si>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</si>
  <si>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</si>
  <si>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</si>
  <si>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</si>
  <si>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</si>
  <si>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</si>
  <si>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</si>
  <si>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</si>
  <si>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</si>
  <si>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</si>
  <si>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</si>
  <si>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</si>
  <si>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</si>
  <si>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</si>
  <si>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</si>
  <si>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</si>
  <si>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</si>
  <si>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</si>
  <si>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</si>
  <si>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</si>
  <si>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</si>
  <si>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</si>
  <si>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</si>
  <si>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</si>
  <si>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</si>
  <si>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</si>
  <si>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</si>
  <si>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</si>
  <si>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</si>
  <si>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</si>
  <si>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</si>
  <si>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</si>
  <si>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</si>
  <si>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</si>
  <si>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</si>
  <si>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</si>
  <si>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</si>
  <si>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</si>
  <si>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</si>
  <si>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</si>
  <si>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</si>
  <si>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</si>
  <si>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</si>
  <si>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</si>
  <si>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</si>
  <si>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</si>
  <si>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</si>
  <si>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</si>
  <si>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</si>
  <si>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</si>
  <si>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</si>
  <si>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</si>
  <si>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</si>
  <si>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</si>
  <si>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</si>
  <si>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</si>
  <si>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</si>
  <si>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</si>
  <si>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</si>
  <si>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</si>
  <si>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</si>
  <si>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</si>
  <si>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</si>
  <si>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</si>
  <si>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</si>
  <si>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</si>
  <si>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</si>
  <si>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</si>
  <si>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</si>
  <si>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</si>
  <si>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</si>
  <si>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</si>
  <si>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</si>
  <si>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</si>
  <si>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</si>
  <si>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</si>
  <si>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</si>
  <si>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</si>
  <si>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</si>
  <si>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</si>
  <si>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</si>
  <si>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</si>
  <si>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</si>
  <si>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</si>
  <si>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</si>
  <si>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</si>
  <si>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</si>
  <si>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</si>
  <si>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</si>
  <si>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</si>
  <si>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</si>
  <si>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</si>
  <si>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</si>
  <si>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</si>
  <si>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</si>
  <si>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</si>
  <si>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</si>
  <si>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</si>
  <si>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</si>
  <si>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</si>
  <si>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</si>
  <si>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</si>
  <si>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</si>
  <si>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</si>
  <si>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</si>
  <si>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</si>
  <si>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</si>
  <si>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</si>
  <si>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</si>
  <si>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</si>
  <si>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</si>
  <si>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</si>
  <si>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</si>
  <si>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</si>
  <si>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</si>
  <si>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</si>
  <si>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</si>
  <si>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</si>
  <si>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</si>
  <si>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</si>
  <si>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</si>
  <si>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</si>
  <si>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</si>
  <si>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</si>
  <si>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</si>
  <si>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</si>
  <si>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</si>
  <si>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</si>
  <si>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</si>
  <si>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</si>
  <si>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</si>
  <si>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</si>
  <si>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</si>
  <si>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</si>
  <si>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</si>
  <si>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</si>
  <si>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</si>
  <si>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</si>
  <si>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</si>
  <si>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</si>
  <si>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</si>
  <si>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</si>
  <si>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</si>
  <si>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</si>
  <si>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</si>
  <si>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</si>
  <si>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</si>
  <si>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</si>
  <si>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</si>
  <si>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</si>
  <si>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</si>
  <si>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</si>
  <si>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</si>
  <si>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</si>
  <si>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</si>
  <si>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</si>
  <si>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</si>
  <si>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</si>
  <si>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</si>
  <si>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</si>
  <si>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</si>
  <si>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</si>
  <si>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</si>
  <si>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</si>
  <si>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</si>
  <si>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</si>
  <si>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</si>
  <si>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</si>
  <si>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</si>
  <si>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</si>
  <si>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</si>
  <si>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</si>
  <si>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</si>
  <si>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</si>
  <si>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</si>
  <si>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</si>
  <si>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</si>
  <si>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</si>
  <si>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</si>
  <si>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</si>
  <si>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</si>
  <si>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</si>
  <si>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</si>
  <si>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</si>
  <si>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</si>
  <si>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</si>
  <si>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</si>
  <si>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</si>
  <si>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</si>
  <si>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</si>
  <si>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</si>
  <si>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</si>
  <si>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</si>
  <si>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</si>
  <si>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</si>
  <si>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</si>
  <si>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</si>
  <si>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</si>
  <si>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</si>
  <si>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</si>
  <si>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</si>
  <si>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</si>
  <si>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</si>
  <si>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</si>
  <si>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</si>
  <si>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</si>
  <si>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</si>
  <si>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</si>
  <si>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</si>
  <si>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</si>
  <si>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</si>
  <si>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</si>
  <si>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</si>
  <si>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</si>
  <si>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</si>
  <si>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</si>
  <si>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</si>
  <si>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</si>
  <si>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</si>
  <si>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</si>
  <si>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</si>
  <si>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</si>
  <si>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</si>
  <si>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</si>
  <si>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</si>
  <si>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</si>
  <si>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</si>
  <si>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</si>
  <si>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</si>
  <si>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</si>
  <si>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</si>
  <si>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</si>
  <si>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</si>
  <si>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</si>
  <si>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</si>
  <si>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</si>
  <si>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</si>
  <si>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</si>
  <si>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</si>
  <si>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</si>
  <si>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</si>
  <si>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</si>
  <si>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</si>
  <si>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</si>
  <si>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</si>
  <si>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</si>
  <si>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</si>
  <si>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</si>
  <si>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</si>
  <si>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</si>
  <si>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</si>
  <si>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</si>
  <si>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</si>
  <si>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</si>
  <si>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</si>
  <si>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</si>
  <si>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</si>
  <si>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</si>
  <si>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</si>
  <si>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</si>
  <si>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</si>
  <si>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</si>
  <si>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</si>
  <si>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</si>
  <si>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</si>
  <si>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</si>
  <si>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</si>
  <si>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</si>
  <si>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</si>
  <si>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</si>
  <si>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</si>
  <si>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</si>
  <si>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</si>
  <si>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</si>
  <si>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</si>
  <si>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</si>
  <si>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</si>
  <si>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</si>
  <si>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</si>
  <si>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</si>
  <si>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</si>
  <si>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</si>
  <si>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</si>
  <si>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</si>
  <si>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</si>
  <si>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</si>
  <si>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</si>
  <si>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</si>
  <si>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</si>
  <si>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</si>
  <si>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</si>
  <si>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</si>
  <si>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</si>
  <si>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</si>
  <si>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</si>
  <si>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</si>
  <si>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</si>
  <si>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</si>
  <si>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</si>
  <si>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</si>
  <si>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</si>
  <si>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</si>
  <si>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</si>
  <si>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</si>
  <si>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</si>
  <si>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</si>
  <si>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</si>
  <si>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</si>
  <si>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</si>
  <si>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</si>
  <si>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</si>
  <si>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</si>
  <si>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</si>
  <si>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</si>
  <si>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</si>
  <si>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</si>
  <si>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</si>
  <si>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</si>
  <si>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</si>
  <si>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</si>
  <si>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</si>
  <si>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</si>
  <si>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</si>
  <si>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</si>
  <si>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</si>
  <si>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</si>
  <si>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</si>
  <si>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</si>
  <si>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</si>
  <si>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</si>
  <si>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</si>
  <si>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</si>
  <si>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</si>
  <si>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</si>
  <si>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</si>
  <si>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</si>
  <si>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</si>
  <si>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</si>
  <si>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</si>
  <si>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</si>
  <si>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</si>
  <si>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</si>
  <si>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</si>
  <si>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</si>
  <si>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</si>
  <si>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</si>
  <si>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</si>
  <si>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</si>
  <si>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</si>
  <si>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</si>
  <si>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</si>
  <si>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</si>
  <si>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</si>
  <si>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</si>
  <si>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</si>
  <si>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</si>
  <si>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</si>
  <si>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</si>
  <si>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</si>
  <si>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</si>
  <si>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</si>
  <si>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</si>
  <si>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</si>
  <si>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</si>
  <si>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</si>
  <si>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</si>
  <si>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</si>
  <si>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</si>
  <si>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</si>
  <si>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</si>
  <si>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</si>
  <si>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</si>
  <si>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</si>
  <si>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</si>
  <si>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</si>
  <si>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</si>
  <si>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</si>
  <si>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</si>
  <si>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</si>
  <si>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</si>
  <si>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</si>
  <si>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</si>
  <si>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</si>
  <si>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</si>
  <si>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</si>
  <si>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</si>
  <si>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</si>
  <si>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</si>
  <si>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</si>
  <si>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</si>
  <si>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</si>
  <si>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</si>
  <si>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</si>
  <si>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</si>
  <si>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</si>
  <si>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</si>
  <si>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</si>
  <si>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</si>
  <si>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</si>
  <si>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</si>
  <si>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</si>
  <si>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</si>
  <si>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</si>
  <si>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</si>
  <si>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</si>
  <si>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</si>
  <si>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</si>
  <si>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</si>
  <si>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</si>
  <si>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</si>
  <si>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</si>
  <si>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</si>
  <si>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</si>
  <si>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</si>
  <si>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</si>
  <si>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</si>
  <si>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</si>
  <si>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</si>
  <si>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</si>
  <si>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</si>
  <si>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</si>
  <si>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</si>
  <si>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</si>
  <si>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</si>
  <si>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</si>
  <si>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</si>
  <si>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</si>
  <si>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</si>
  <si>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</si>
  <si>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</si>
  <si>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</si>
  <si>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</si>
  <si>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</si>
  <si>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</si>
  <si>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</si>
  <si>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</si>
  <si>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</si>
  <si>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</si>
  <si>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</si>
  <si>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</si>
  <si>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</si>
  <si>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</si>
  <si>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</si>
  <si>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</si>
  <si>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</si>
  <si>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</si>
  <si>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</si>
  <si>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</si>
  <si>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</si>
  <si>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</si>
  <si>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</si>
  <si>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</si>
  <si>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</si>
  <si>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</si>
  <si>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</si>
  <si>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</si>
  <si>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</si>
  <si>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</si>
  <si>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</si>
  <si>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</si>
  <si>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</si>
  <si>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</si>
  <si>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</si>
  <si>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</si>
  <si>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</si>
  <si>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</si>
  <si>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</si>
  <si>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</si>
  <si>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</si>
  <si>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</si>
  <si>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</si>
  <si>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</si>
  <si>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</si>
  <si>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</si>
  <si>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</si>
  <si>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</si>
  <si>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</si>
  <si>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</si>
  <si>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</si>
  <si>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</si>
  <si>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</si>
  <si>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</si>
  <si>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</si>
  <si>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</si>
  <si>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</si>
  <si>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</si>
  <si>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</si>
  <si>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</si>
  <si>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</si>
  <si>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</si>
  <si>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</si>
  <si>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</si>
  <si>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</si>
  <si>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</si>
  <si>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</si>
  <si>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</si>
  <si>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</si>
  <si>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</si>
  <si>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</si>
  <si>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</si>
  <si>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</si>
  <si>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</si>
  <si>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</si>
  <si>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</si>
  <si>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</si>
  <si>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</si>
  <si>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</si>
  <si>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</si>
  <si>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</si>
  <si>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</si>
  <si>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</si>
  <si>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</si>
  <si>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</si>
  <si>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</si>
  <si>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</si>
  <si>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</si>
  <si>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</si>
  <si>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</si>
  <si>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</si>
  <si>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</si>
  <si>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</si>
  <si>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</si>
  <si>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</si>
  <si>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</si>
  <si>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</si>
  <si>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</si>
  <si>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</si>
  <si>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</si>
  <si>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</si>
  <si>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</si>
  <si>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</si>
  <si>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</si>
  <si>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</si>
  <si>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</si>
  <si>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</si>
  <si>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</si>
  <si>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</si>
  <si>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</si>
  <si>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</si>
  <si>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</si>
  <si>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</si>
  <si>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</si>
  <si>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</si>
  <si>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</si>
  <si>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</si>
  <si>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</si>
  <si>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</si>
  <si>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</si>
  <si>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</si>
  <si>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</si>
  <si>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</si>
  <si>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</si>
  <si>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</si>
  <si>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</si>
  <si>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</si>
  <si>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</si>
  <si>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</si>
  <si>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</si>
  <si>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</si>
  <si>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</si>
  <si>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</si>
  <si>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</si>
  <si>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</si>
  <si>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</si>
  <si>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</si>
  <si>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</si>
  <si>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</si>
  <si>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</si>
  <si>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</si>
  <si>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</si>
  <si>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</si>
  <si>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</si>
  <si>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</si>
  <si>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</si>
  <si>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</si>
  <si>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</si>
  <si>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</si>
  <si>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</si>
  <si>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</si>
  <si>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</si>
  <si>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</si>
  <si>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</si>
  <si>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</si>
  <si>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</si>
  <si>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</si>
  <si>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</si>
  <si>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</si>
  <si>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</si>
  <si>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</si>
  <si>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</si>
  <si>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</si>
  <si>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</si>
  <si>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</si>
  <si>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</si>
  <si>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</si>
  <si>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</si>
  <si>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</si>
  <si>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</si>
  <si>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</si>
  <si>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</si>
  <si>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</si>
  <si>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</si>
  <si>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</si>
  <si>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</si>
  <si>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</si>
  <si>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</si>
  <si>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</si>
  <si>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</si>
  <si>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</si>
  <si>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</si>
  <si>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</si>
  <si>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</si>
  <si>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</si>
  <si>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</si>
  <si>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</si>
  <si>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</si>
  <si>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</si>
  <si>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</si>
  <si>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</si>
  <si>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</si>
  <si>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</si>
  <si>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</si>
  <si>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</si>
  <si>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</si>
  <si>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</si>
  <si>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</si>
  <si>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</si>
  <si>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</si>
  <si>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</si>
  <si>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</si>
  <si>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</si>
  <si>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</si>
  <si>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</si>
  <si>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</si>
  <si>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</si>
  <si>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</si>
  <si>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</si>
  <si>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</si>
  <si>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</si>
  <si>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</si>
  <si>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</si>
  <si>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</si>
  <si>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</si>
  <si>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</si>
  <si>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</si>
  <si>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</si>
  <si>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</si>
  <si>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</si>
  <si>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</si>
  <si>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</si>
  <si>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</si>
  <si>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</si>
  <si>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</si>
  <si>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</si>
  <si>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</si>
  <si>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</si>
  <si>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</si>
  <si>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</si>
  <si>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</si>
  <si>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</si>
  <si>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</si>
  <si>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</si>
  <si>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</si>
  <si>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</si>
  <si>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</si>
  <si>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</si>
  <si>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</si>
  <si>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</si>
  <si>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</si>
  <si>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</si>
  <si>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</si>
  <si>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</si>
  <si>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</si>
  <si>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</si>
  <si>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</si>
  <si>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</si>
  <si>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</si>
  <si>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</si>
  <si>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</si>
  <si>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</si>
  <si>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</si>
  <si>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</si>
  <si>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</si>
  <si>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</si>
  <si>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</si>
  <si>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</si>
  <si>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</si>
  <si>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</si>
  <si>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</si>
  <si>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</si>
  <si>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</si>
  <si>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</si>
  <si>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</si>
  <si>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</si>
  <si>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</si>
  <si>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</si>
  <si>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</si>
  <si>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</si>
  <si>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</si>
  <si>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</si>
  <si>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</si>
  <si>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</si>
  <si>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</si>
  <si>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</si>
  <si>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</si>
  <si>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</si>
  <si>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</si>
  <si>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</si>
  <si>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</si>
  <si>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</si>
  <si>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</si>
  <si>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</si>
  <si>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</si>
  <si>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</si>
  <si>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</si>
  <si>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</si>
  <si>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</si>
  <si>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</si>
  <si>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</si>
  <si>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</si>
  <si>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</si>
  <si>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</si>
  <si>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</si>
  <si>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</si>
  <si>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</si>
  <si>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</si>
  <si>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</si>
  <si>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</si>
  <si>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</si>
  <si>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</si>
  <si>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</si>
  <si>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</si>
  <si>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</si>
  <si>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</si>
  <si>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</si>
  <si>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</si>
  <si>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</si>
  <si>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</si>
  <si>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</si>
  <si>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</si>
  <si>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</si>
  <si>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</si>
  <si>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</si>
  <si>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</si>
  <si>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</si>
  <si>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</si>
  <si>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</si>
  <si>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</si>
  <si>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</si>
  <si>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</si>
  <si>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</si>
  <si>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</si>
  <si>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</si>
  <si>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</si>
  <si>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</si>
  <si>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</si>
  <si>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</si>
  <si>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</si>
  <si>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</si>
  <si>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</si>
  <si>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</si>
  <si>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</si>
  <si>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</si>
  <si>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</si>
  <si>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</si>
  <si>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</si>
  <si>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</si>
  <si>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</si>
  <si>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</si>
  <si>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</si>
  <si>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</si>
  <si>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</si>
  <si>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</si>
  <si>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</si>
  <si>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</si>
  <si>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</si>
  <si>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</si>
  <si>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</si>
  <si>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</si>
  <si>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</si>
  <si>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</si>
  <si>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</si>
  <si>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</si>
  <si>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</si>
  <si>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</si>
  <si>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</si>
  <si>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</si>
  <si>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</si>
  <si>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</si>
  <si>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</si>
  <si>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</si>
  <si>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</si>
  <si>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</si>
  <si>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</si>
  <si>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</si>
  <si>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</si>
  <si>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</si>
  <si>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</si>
  <si>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</si>
  <si>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</si>
  <si>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</si>
  <si>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</si>
  <si>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</si>
  <si>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</si>
  <si>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</si>
  <si>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</si>
  <si>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</si>
  <si>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</si>
  <si>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</si>
  <si>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</si>
  <si>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</si>
  <si>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</si>
  <si>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</si>
  <si>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</si>
  <si>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</si>
  <si>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</si>
  <si>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</si>
  <si>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</si>
  <si>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</si>
  <si>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</si>
  <si>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</si>
  <si>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</si>
  <si>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</si>
  <si>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</si>
  <si>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</si>
  <si>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</si>
  <si>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</si>
  <si>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</si>
  <si>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</si>
  <si>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</si>
  <si>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</si>
  <si>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</si>
  <si>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</si>
  <si>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</si>
  <si>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</si>
  <si>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</si>
  <si>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</si>
  <si>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</si>
  <si>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</si>
  <si>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</si>
  <si>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</si>
  <si>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</si>
  <si>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</si>
  <si>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</si>
  <si>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</si>
  <si>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</si>
  <si>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</si>
  <si>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</si>
  <si>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</si>
  <si>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</si>
  <si>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</si>
  <si>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</si>
  <si>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</si>
  <si>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</si>
  <si>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</si>
  <si>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</si>
  <si>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</si>
  <si>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</si>
  <si>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</si>
  <si>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</si>
  <si>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</si>
  <si>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</si>
  <si>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</si>
  <si>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</si>
  <si>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</si>
  <si>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</si>
  <si>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</si>
  <si>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</si>
  <si>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</si>
  <si>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</si>
  <si>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</si>
  <si>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</si>
  <si>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</si>
  <si>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</si>
  <si>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</si>
  <si>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</si>
  <si>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</si>
  <si>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</si>
  <si>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</si>
  <si>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</si>
  <si>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</si>
  <si>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</si>
  <si>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</si>
  <si>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</si>
  <si>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</si>
  <si>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</si>
  <si>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</si>
  <si>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</si>
  <si>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</si>
  <si>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</si>
  <si>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</si>
  <si>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</si>
  <si>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</si>
  <si>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</si>
  <si>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</si>
  <si>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</si>
  <si>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</si>
  <si>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</si>
  <si>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</si>
  <si>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</si>
  <si>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</si>
  <si>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</si>
  <si>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</si>
  <si>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</si>
  <si>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</si>
  <si>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</si>
  <si>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</si>
  <si>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</si>
  <si>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</si>
  <si>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</si>
  <si>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</si>
  <si>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</si>
  <si>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</si>
  <si>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</si>
  <si>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</si>
  <si>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</si>
  <si>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</si>
  <si>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</si>
  <si>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</si>
  <si>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</si>
  <si>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</si>
  <si>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</si>
  <si>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</si>
  <si>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</si>
  <si>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</si>
  <si>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</si>
  <si>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</si>
  <si>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</si>
  <si>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</si>
  <si>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</si>
  <si>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</si>
  <si>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</si>
  <si>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</si>
  <si>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</si>
  <si>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</si>
  <si>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</si>
  <si>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</si>
  <si>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</si>
  <si>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</si>
  <si>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</si>
  <si>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</si>
  <si>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</si>
  <si>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</si>
  <si>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</si>
  <si>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</si>
  <si>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</si>
  <si>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</si>
  <si>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</si>
  <si>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</si>
  <si>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</si>
  <si>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</si>
  <si>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</si>
  <si>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</si>
  <si>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</si>
  <si>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</si>
  <si>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</si>
  <si>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</si>
  <si>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</si>
  <si>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</si>
  <si>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</si>
  <si>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</si>
  <si>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</si>
  <si>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</si>
  <si>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</si>
  <si>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</si>
  <si>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</si>
  <si>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</si>
  <si>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</si>
  <si>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</si>
  <si>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</si>
  <si>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</si>
  <si>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</si>
  <si>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</si>
  <si>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</si>
  <si>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</si>
  <si>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</si>
  <si>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</si>
  <si>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</si>
  <si>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</si>
  <si>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</si>
  <si>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</si>
  <si>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</si>
  <si>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</si>
  <si>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</si>
  <si>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</si>
  <si>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</si>
  <si>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</si>
  <si>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</si>
  <si>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</si>
  <si>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</si>
  <si>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</si>
  <si>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</si>
  <si>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</si>
  <si>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</si>
  <si>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</si>
  <si>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</si>
  <si>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</si>
  <si>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</si>
  <si>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</si>
  <si>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</si>
  <si>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</si>
  <si>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</si>
  <si>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</si>
  <si>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</si>
  <si>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</si>
  <si>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</si>
  <si>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</si>
  <si>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</si>
  <si>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</si>
  <si>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</si>
  <si>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</si>
  <si>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</si>
  <si>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</si>
  <si>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</si>
  <si>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</si>
  <si>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</si>
  <si>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</si>
  <si>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</si>
  <si>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</si>
  <si>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</si>
  <si>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</si>
  <si>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</si>
  <si>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</si>
  <si>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</si>
  <si>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</si>
  <si>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</si>
  <si>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</si>
  <si>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</si>
  <si>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</si>
  <si>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</si>
  <si>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</si>
  <si>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</si>
  <si>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</si>
  <si>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</si>
  <si>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</si>
  <si>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</si>
  <si>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</si>
  <si>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</si>
  <si>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</si>
  <si>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</si>
  <si>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</si>
  <si>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</si>
  <si>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</si>
  <si>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</si>
  <si>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</si>
  <si>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</si>
  <si>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</si>
  <si>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</si>
  <si>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</si>
  <si>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</si>
  <si>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</si>
  <si>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</si>
  <si>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</si>
  <si>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</si>
  <si>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</si>
  <si>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</si>
  <si>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</si>
  <si>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</si>
  <si>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</si>
  <si>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</si>
  <si>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</si>
  <si>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</si>
  <si>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</si>
  <si>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</si>
  <si>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</si>
  <si>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</si>
  <si>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</si>
  <si>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</si>
  <si>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</si>
  <si>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</si>
  <si>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</si>
  <si>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</si>
  <si>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</si>
  <si>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</si>
  <si>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</si>
  <si>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</si>
  <si>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</si>
  <si>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</si>
  <si>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</si>
  <si>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</si>
  <si>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</si>
  <si>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</si>
  <si>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</si>
  <si>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</si>
  <si>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</si>
  <si>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</si>
  <si>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</si>
  <si>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</si>
  <si>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</si>
  <si>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</si>
  <si>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</si>
  <si>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</si>
  <si>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</si>
  <si>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</si>
  <si>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</si>
  <si>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</si>
  <si>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</si>
  <si>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</si>
  <si>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</si>
  <si>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</si>
  <si>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</si>
  <si>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</si>
  <si>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</si>
  <si>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</si>
  <si>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</si>
  <si>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</si>
  <si>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</si>
  <si>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</si>
  <si>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</si>
  <si>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</si>
  <si>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</si>
  <si>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</si>
  <si>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</si>
  <si>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</si>
  <si>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</si>
  <si>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</si>
  <si>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</si>
  <si>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</si>
  <si>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</si>
  <si>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</si>
  <si>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</si>
  <si>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</si>
  <si>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</si>
  <si>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</si>
  <si>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</si>
  <si>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</si>
  <si>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</si>
  <si>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</si>
  <si>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</si>
  <si>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</si>
  <si>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</si>
  <si>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</si>
  <si>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</si>
  <si>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</si>
  <si>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</si>
  <si>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</si>
  <si>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</si>
  <si>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</si>
  <si>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</si>
  <si>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</si>
  <si>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</si>
  <si>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</si>
  <si>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</si>
  <si>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</si>
  <si>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</si>
  <si>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</si>
  <si>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</si>
  <si>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</si>
  <si>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</si>
  <si>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</si>
  <si>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</si>
  <si>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</si>
  <si>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</si>
  <si>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</si>
  <si>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</si>
  <si>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</si>
  <si>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</si>
  <si>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</si>
  <si>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</si>
  <si>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</si>
  <si>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</si>
  <si>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</si>
  <si>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</si>
  <si>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</si>
  <si>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</si>
  <si>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</si>
  <si>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</si>
  <si>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</si>
  <si>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</si>
  <si>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</si>
  <si>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</si>
  <si>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</si>
  <si>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</si>
  <si>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</si>
  <si>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</si>
  <si>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</si>
  <si>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</si>
  <si>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</si>
  <si>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</si>
  <si>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</si>
  <si>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</si>
  <si>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</si>
  <si>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</si>
  <si>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</si>
  <si>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</si>
  <si>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</si>
  <si>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</si>
  <si>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</si>
  <si>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</si>
  <si>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</si>
  <si>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</si>
  <si>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</si>
  <si>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</si>
  <si>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</si>
  <si>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</si>
  <si>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</si>
  <si>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</si>
  <si>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</si>
  <si>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</si>
  <si>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</si>
  <si>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</si>
  <si>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</si>
  <si>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</si>
  <si>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</si>
  <si>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</si>
  <si>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</si>
  <si>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</si>
  <si>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</si>
  <si>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</si>
  <si>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</si>
  <si>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</si>
  <si>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</si>
  <si>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</si>
  <si>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</si>
  <si>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</si>
  <si>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</si>
  <si>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</si>
  <si>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</si>
  <si>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</si>
  <si>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</si>
  <si>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</si>
  <si>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</si>
  <si>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</si>
  <si>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</si>
  <si>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</si>
  <si>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</si>
  <si>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</si>
  <si>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</si>
  <si>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</si>
  <si>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</si>
  <si>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</si>
  <si>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</si>
  <si>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</si>
  <si>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</si>
  <si>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</si>
  <si>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</si>
  <si>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</si>
  <si>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</si>
  <si>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</si>
  <si>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</si>
  <si>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</si>
  <si>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</si>
  <si>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</si>
  <si>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</si>
  <si>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</si>
  <si>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</si>
  <si>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</si>
  <si>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</si>
  <si>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</si>
  <si>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</si>
  <si>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</si>
  <si>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</si>
  <si>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</si>
  <si>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</si>
  <si>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</si>
  <si>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</si>
  <si>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</si>
  <si>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</si>
  <si>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</si>
  <si>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</si>
  <si>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</si>
  <si>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</si>
  <si>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</si>
  <si>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</si>
  <si>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</si>
  <si>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</si>
  <si>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</si>
  <si>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</si>
  <si>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</si>
  <si>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</si>
  <si>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</si>
  <si>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</si>
  <si>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</si>
  <si>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</si>
  <si>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</si>
  <si>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</si>
  <si>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</si>
  <si>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</si>
  <si>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</si>
  <si>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</si>
  <si>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</si>
  <si>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</si>
  <si>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</si>
  <si>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</si>
  <si>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</si>
  <si>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</si>
  <si>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</si>
  <si>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</si>
  <si>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</si>
  <si>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</si>
  <si>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</si>
  <si>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</si>
  <si>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</si>
  <si>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</si>
  <si>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</si>
  <si>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</si>
  <si>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</si>
  <si>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</si>
  <si>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</si>
  <si>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</si>
  <si>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</si>
  <si>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</si>
  <si>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</si>
  <si>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</si>
  <si>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</si>
  <si>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</si>
  <si>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</si>
  <si>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</si>
  <si>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</si>
  <si>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</si>
  <si>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</si>
  <si>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</si>
  <si>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</si>
  <si>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</si>
  <si>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</si>
  <si>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</si>
  <si>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</si>
  <si>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</si>
  <si>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</si>
  <si>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</si>
  <si>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</si>
  <si>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</si>
  <si>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</si>
  <si>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</si>
  <si>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</si>
  <si>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</si>
  <si>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</si>
  <si>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</si>
  <si>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</si>
  <si>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</si>
  <si>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</si>
  <si>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</si>
  <si>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</si>
  <si>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</si>
  <si>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</si>
  <si>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</si>
  <si>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</si>
  <si>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</si>
  <si>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</si>
  <si>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</si>
  <si>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</si>
  <si>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</si>
  <si>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</si>
  <si>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</si>
  <si>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</si>
  <si>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</si>
  <si>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</si>
  <si>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</si>
  <si>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</si>
  <si>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</si>
  <si>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</si>
  <si>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</si>
  <si>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</si>
  <si>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</si>
  <si>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</si>
  <si>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</si>
  <si>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</si>
  <si>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</si>
  <si>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</si>
  <si>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</si>
  <si>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</si>
  <si>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</si>
  <si>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</si>
  <si>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</si>
  <si>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</si>
  <si>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</si>
  <si>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</si>
  <si>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</si>
  <si>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</si>
  <si>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</si>
  <si>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</si>
  <si>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</si>
  <si>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</si>
  <si>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</si>
  <si>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</si>
  <si>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</si>
  <si>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</si>
  <si>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</si>
  <si>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</si>
  <si>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</si>
  <si>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</si>
  <si>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</si>
  <si>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</si>
  <si>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</si>
  <si>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</si>
  <si>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</si>
  <si>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</si>
  <si>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</si>
  <si>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</si>
  <si>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</si>
  <si>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</si>
  <si>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</si>
  <si>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</si>
  <si>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</si>
  <si>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</si>
  <si>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</si>
  <si>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</si>
  <si>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</si>
  <si>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</si>
  <si>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</si>
  <si>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</si>
  <si>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</si>
  <si>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</si>
  <si>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</si>
  <si>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</si>
  <si>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</si>
  <si>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</si>
  <si>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</si>
  <si>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</si>
  <si>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</si>
  <si>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</si>
  <si>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</si>
  <si>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</si>
  <si>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</si>
  <si>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</si>
  <si>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</si>
  <si>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</si>
  <si>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</si>
  <si>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</si>
  <si>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</si>
  <si>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</si>
  <si>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</si>
  <si>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</si>
  <si>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</si>
  <si>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</si>
  <si>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</si>
  <si>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</si>
  <si>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</si>
  <si>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</si>
  <si>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</si>
  <si>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</si>
  <si>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</si>
  <si>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</si>
  <si>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</si>
  <si>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</si>
  <si>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</si>
  <si>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</si>
  <si>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</si>
  <si>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</si>
  <si>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</si>
  <si>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</si>
  <si>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</si>
  <si>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</si>
  <si>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</si>
  <si>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</si>
  <si>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</si>
  <si>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</si>
  <si>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</si>
  <si>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</si>
  <si>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</si>
  <si>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</si>
  <si>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</si>
  <si>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</si>
  <si>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</si>
  <si>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</si>
  <si>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</si>
  <si>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</si>
  <si>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</si>
  <si>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</si>
  <si>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</si>
  <si>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</si>
  <si>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</si>
  <si>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</si>
  <si>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</si>
  <si>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</si>
  <si>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</si>
  <si>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</si>
  <si>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</si>
  <si>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</si>
  <si>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</si>
  <si>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</si>
  <si>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</si>
  <si>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</si>
  <si>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</si>
  <si>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</si>
  <si>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</si>
  <si>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</si>
  <si>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</si>
  <si>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</si>
  <si>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</si>
  <si>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</si>
  <si>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</si>
  <si>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</si>
  <si>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</si>
  <si>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</si>
  <si>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</si>
  <si>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</si>
  <si>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</si>
  <si>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</si>
  <si>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</si>
  <si>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</si>
  <si>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</si>
  <si>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</si>
  <si>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</si>
  <si>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</si>
  <si>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</si>
  <si>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</si>
  <si>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</si>
  <si>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</si>
  <si>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</si>
  <si>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</si>
  <si>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</si>
  <si>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</si>
  <si>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</si>
  <si>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</si>
  <si>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</si>
  <si>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</si>
  <si>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</si>
  <si>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</si>
  <si>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</si>
  <si>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</si>
  <si>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</si>
  <si>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</si>
  <si>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</si>
  <si>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</si>
  <si>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</si>
  <si>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</si>
  <si>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</si>
  <si>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</si>
  <si>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</si>
  <si>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</si>
  <si>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</si>
  <si>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</si>
  <si>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</si>
  <si>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</si>
  <si>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</si>
  <si>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</si>
  <si>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</si>
  <si>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</si>
  <si>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</si>
  <si>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</si>
  <si>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</si>
  <si>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</si>
  <si>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</si>
  <si>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</si>
  <si>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</si>
  <si>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</si>
  <si>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</si>
  <si>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</si>
  <si>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</si>
  <si>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</si>
  <si>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</si>
  <si>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</si>
  <si>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</si>
  <si>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</si>
  <si>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</si>
  <si>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</si>
  <si>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</si>
  <si>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</si>
  <si>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</si>
  <si>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</si>
  <si>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</si>
  <si>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</si>
  <si>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</si>
  <si>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</si>
  <si>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</si>
  <si>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</si>
  <si>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</si>
  <si>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</si>
  <si>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</si>
  <si>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</si>
  <si>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</si>
  <si>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</si>
  <si>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</si>
  <si>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</si>
  <si>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</si>
  <si>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</si>
  <si>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</si>
  <si>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</si>
  <si>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</si>
  <si>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</si>
  <si>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</si>
  <si>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</si>
  <si>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</si>
  <si>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</si>
  <si>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</si>
  <si>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</si>
  <si>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</si>
  <si>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</si>
  <si>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</si>
  <si>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</si>
  <si>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</si>
  <si>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</si>
  <si>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</si>
  <si>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</si>
  <si>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</si>
  <si>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</si>
  <si>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</si>
  <si>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</si>
  <si>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</si>
  <si>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</si>
  <si>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</si>
  <si>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</si>
  <si>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</si>
  <si>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</si>
  <si>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</si>
  <si>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</si>
  <si>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</si>
  <si>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</si>
  <si>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</si>
  <si>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</si>
  <si>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</si>
  <si>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</si>
  <si>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</si>
  <si>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</si>
  <si>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</si>
  <si>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</si>
  <si>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</si>
  <si>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</si>
  <si>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</si>
  <si>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</si>
  <si>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</si>
  <si>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</si>
  <si>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</si>
  <si>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</si>
  <si>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</si>
  <si>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</si>
  <si>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</si>
  <si>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</si>
  <si>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</si>
  <si>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</si>
  <si>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</si>
  <si>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</si>
  <si>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</si>
  <si>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</si>
  <si>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</si>
  <si>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</si>
  <si>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</si>
  <si>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</si>
  <si>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</si>
  <si>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</si>
  <si>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</si>
  <si>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</si>
  <si>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</si>
  <si>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</si>
  <si>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</si>
  <si>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</si>
  <si>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</si>
  <si>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</si>
  <si>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</si>
  <si>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</si>
  <si>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</si>
  <si>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</si>
  <si>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</si>
  <si>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</si>
  <si>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</si>
  <si>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</si>
  <si>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</si>
  <si>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</si>
  <si>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</si>
  <si>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</si>
  <si>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</si>
  <si>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</si>
  <si>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</si>
  <si>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</si>
  <si>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</si>
  <si>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</si>
  <si>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</si>
  <si>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</si>
  <si>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</si>
  <si>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</si>
  <si>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</si>
  <si>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</si>
  <si>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</si>
  <si>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</si>
  <si>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</si>
  <si>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</si>
  <si>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</si>
  <si>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</si>
  <si>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</si>
  <si>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</si>
  <si>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</si>
  <si>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</si>
  <si>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</si>
  <si>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</si>
  <si>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</si>
  <si>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</si>
  <si>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</si>
  <si>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</si>
  <si>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</si>
  <si>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</si>
  <si>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</si>
  <si>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</si>
  <si>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</si>
  <si>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</si>
  <si>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</si>
  <si>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</si>
  <si>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</si>
  <si>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</si>
  <si>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</si>
  <si>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</si>
  <si>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</si>
  <si>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</si>
  <si>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</si>
  <si>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</si>
  <si>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</si>
  <si>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</si>
  <si>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</si>
  <si>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</si>
  <si>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</si>
  <si>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</si>
  <si>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</si>
  <si>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</si>
  <si>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</si>
  <si>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</si>
  <si>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</si>
  <si>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</si>
  <si>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</si>
  <si>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</si>
  <si>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</si>
  <si>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</si>
  <si>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</si>
  <si>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</si>
  <si>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</si>
  <si>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</si>
  <si>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</si>
  <si>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</si>
  <si>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</si>
  <si>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</si>
  <si>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</si>
  <si>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</si>
  <si>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</si>
  <si>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</si>
  <si>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</si>
  <si>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</si>
  <si>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</si>
  <si>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</si>
  <si>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</si>
  <si>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</si>
  <si>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</si>
  <si>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</si>
  <si>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</si>
  <si>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</si>
  <si>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</si>
  <si>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</si>
  <si>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</si>
  <si>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</si>
  <si>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</si>
  <si>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</si>
  <si>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</si>
  <si>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</si>
  <si>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</si>
  <si>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</si>
  <si>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</si>
  <si>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</si>
  <si>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</si>
  <si>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</si>
  <si>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</si>
  <si>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</si>
  <si>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</si>
  <si>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</si>
  <si>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</si>
  <si>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</si>
  <si>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</si>
  <si>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</si>
  <si>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</si>
  <si>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</si>
  <si>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</si>
  <si>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</si>
  <si>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</si>
  <si>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</si>
  <si>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</si>
  <si>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</si>
  <si>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</si>
  <si>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</si>
  <si>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</si>
  <si>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</si>
  <si>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</si>
  <si>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</si>
  <si>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</si>
  <si>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</si>
  <si>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</si>
  <si>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</si>
  <si>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</si>
  <si>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</si>
  <si>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</si>
  <si>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</si>
  <si>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</si>
  <si>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</si>
  <si>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</si>
  <si>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</si>
  <si>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</si>
  <si>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</si>
  <si>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</si>
  <si>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</si>
  <si>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</si>
  <si>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</si>
  <si>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</si>
  <si>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</si>
  <si>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</si>
  <si>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</si>
  <si>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</si>
  <si>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</si>
  <si>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</si>
  <si>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</si>
  <si>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</si>
  <si>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</si>
  <si>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</si>
  <si>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</si>
  <si>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</si>
  <si>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</si>
  <si>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</si>
  <si>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</si>
  <si>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</si>
  <si>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</si>
  <si>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</si>
  <si>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</si>
  <si>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</si>
  <si>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</si>
  <si>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</si>
  <si>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</si>
  <si>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</si>
  <si>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</si>
  <si>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</si>
  <si>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</si>
  <si>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</si>
  <si>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</si>
  <si>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</si>
  <si>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</si>
  <si>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</si>
  <si>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</si>
  <si>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</si>
  <si>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</si>
  <si>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</si>
  <si>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</si>
  <si>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</si>
  <si>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</si>
  <si>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</si>
  <si>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</si>
  <si>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</si>
  <si>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</si>
  <si>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</si>
  <si>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</si>
  <si>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</si>
  <si>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</si>
  <si>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</si>
  <si>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</si>
  <si>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</si>
  <si>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</si>
  <si>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</si>
  <si>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</si>
  <si>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</si>
  <si>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</si>
  <si>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</si>
  <si>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</si>
  <si>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</si>
  <si>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</si>
  <si>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</si>
  <si>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</si>
  <si>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</si>
  <si>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</si>
  <si>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</si>
  <si>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</si>
  <si>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</si>
  <si>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</si>
  <si>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</si>
  <si>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</si>
  <si>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</si>
  <si>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</si>
  <si>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</si>
  <si>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</si>
  <si>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</si>
  <si>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</si>
  <si>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</si>
  <si>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</si>
  <si>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</si>
  <si>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</si>
  <si>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</si>
  <si>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</si>
  <si>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</si>
  <si>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</si>
  <si>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</si>
  <si>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</si>
  <si>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</si>
  <si>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</si>
  <si>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</si>
  <si>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</si>
  <si>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</si>
  <si>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</si>
  <si>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</si>
  <si>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</si>
  <si>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</si>
  <si>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</si>
  <si>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</si>
  <si>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</si>
  <si>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</si>
  <si>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</si>
  <si>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</si>
  <si>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</si>
  <si>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</si>
  <si>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</si>
  <si>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</si>
  <si>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</si>
  <si>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</si>
  <si>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</si>
  <si>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</si>
  <si>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</si>
  <si>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</si>
  <si>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</si>
  <si>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</si>
  <si>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</si>
  <si>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</si>
  <si>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</si>
  <si>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</si>
  <si>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</si>
  <si>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</si>
  <si>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</si>
  <si>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</si>
  <si>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</si>
  <si>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</si>
  <si>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</si>
  <si>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</si>
  <si>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</si>
  <si>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</si>
  <si>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</si>
  <si>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</si>
  <si>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</si>
  <si>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</si>
  <si>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</si>
  <si>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</si>
  <si>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</si>
  <si>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</si>
  <si>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</si>
  <si>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</si>
  <si>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</si>
  <si>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</si>
  <si>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</si>
  <si>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</si>
  <si>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</si>
  <si>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</si>
  <si>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</si>
  <si>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</si>
  <si>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</si>
  <si>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</si>
  <si>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</si>
  <si>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</si>
  <si>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</si>
  <si>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</si>
  <si>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</si>
  <si>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</si>
  <si>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</si>
  <si>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</si>
  <si>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</si>
  <si>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</si>
  <si>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</si>
  <si>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</si>
  <si>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</si>
  <si>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</si>
  <si>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</si>
  <si>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</si>
  <si>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</si>
  <si>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</si>
  <si>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</si>
  <si>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</si>
  <si>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</si>
  <si>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</si>
  <si>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</si>
  <si>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</si>
  <si>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</si>
  <si>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</si>
  <si>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</si>
  <si>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</si>
  <si>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</si>
  <si>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</si>
  <si>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</si>
  <si>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</si>
  <si>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</si>
  <si>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</si>
  <si>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</si>
  <si>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</si>
  <si>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</si>
  <si>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</si>
  <si>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</si>
  <si>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</si>
  <si>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</si>
  <si>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</si>
  <si>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</si>
  <si>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</si>
  <si>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</si>
  <si>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</si>
  <si>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</si>
  <si>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</si>
  <si>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</si>
  <si>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</si>
  <si>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</si>
  <si>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</si>
  <si>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</si>
  <si>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</si>
  <si>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</si>
  <si>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</si>
  <si>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</si>
  <si>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</si>
  <si>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</si>
  <si>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</si>
  <si>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</si>
  <si>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</si>
  <si>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</si>
  <si>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</si>
  <si>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</si>
  <si>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</si>
  <si>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</si>
  <si>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</si>
  <si>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</si>
  <si>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</si>
  <si>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</si>
  <si>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</si>
  <si>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</si>
  <si>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</si>
  <si>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</si>
  <si>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</si>
  <si>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</si>
  <si>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</si>
  <si>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</si>
  <si>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</si>
  <si>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</si>
  <si>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</si>
  <si>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</si>
  <si>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</si>
  <si>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</si>
  <si>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</si>
  <si>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</si>
  <si>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</si>
  <si>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</si>
  <si>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</si>
  <si>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</si>
  <si>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</si>
  <si>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</si>
  <si>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</si>
  <si>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</si>
  <si>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</si>
  <si>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</si>
  <si>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</si>
  <si>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</si>
  <si>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</si>
  <si>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</si>
  <si>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</si>
  <si>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</si>
  <si>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</si>
  <si>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</si>
  <si>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</si>
  <si>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</si>
  <si>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</si>
  <si>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</si>
  <si>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</si>
  <si>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</si>
  <si>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</si>
  <si>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</si>
  <si>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</si>
  <si>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</si>
  <si>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</si>
  <si>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</si>
  <si>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</si>
  <si>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</si>
  <si>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</si>
  <si>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</si>
  <si>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</si>
  <si>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</si>
  <si>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</si>
  <si>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</si>
  <si>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</si>
  <si>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</si>
  <si>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</si>
  <si>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</si>
  <si>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</si>
  <si>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</si>
  <si>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</si>
  <si>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</si>
  <si>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</si>
  <si>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</si>
  <si>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</si>
  <si>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</si>
  <si>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</si>
  <si>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</si>
  <si>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</si>
  <si>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</si>
  <si>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</si>
  <si>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</si>
  <si>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</si>
  <si>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</si>
  <si>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</si>
  <si>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</si>
  <si>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</si>
  <si>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</si>
  <si>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</si>
  <si>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</si>
  <si>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</si>
  <si>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</si>
  <si>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</si>
  <si>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</si>
  <si>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</si>
  <si>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</si>
  <si>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</si>
  <si>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</si>
  <si>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</si>
  <si>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</si>
  <si>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</si>
  <si>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</si>
  <si>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</si>
  <si>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</si>
  <si>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</si>
  <si>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</si>
  <si>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</si>
  <si>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</si>
  <si>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</si>
  <si>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</si>
  <si>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</si>
  <si>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</si>
  <si>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</si>
  <si>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</si>
  <si>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</si>
  <si>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</si>
  <si>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</si>
  <si>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</si>
  <si>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</si>
  <si>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</si>
  <si>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</si>
  <si>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</si>
  <si>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</si>
  <si>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</si>
  <si>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</si>
  <si>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</si>
  <si>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</si>
  <si>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</si>
  <si>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</si>
  <si>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</si>
  <si>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</si>
  <si>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</si>
  <si>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</si>
  <si>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</si>
  <si>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</si>
  <si>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</si>
  <si>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</si>
  <si>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</si>
  <si>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</si>
  <si>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</si>
  <si>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</si>
  <si>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</si>
  <si>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</si>
  <si>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</si>
  <si>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</si>
  <si>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</si>
  <si>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</si>
  <si>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</si>
  <si>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</si>
  <si>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</si>
  <si>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</si>
  <si>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</si>
  <si>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</si>
  <si>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</si>
  <si>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</si>
  <si>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</si>
  <si>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</si>
  <si>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</si>
  <si>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</si>
  <si>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</si>
  <si>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</si>
  <si>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</si>
  <si>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</si>
  <si>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</si>
  <si>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</si>
  <si>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</si>
  <si>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</si>
  <si>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</si>
  <si>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</si>
  <si>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</si>
  <si>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</si>
  <si>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</si>
  <si>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</si>
  <si>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</si>
  <si>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</si>
  <si>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</si>
  <si>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</si>
  <si>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</si>
  <si>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</si>
  <si>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</si>
  <si>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</si>
  <si>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</si>
  <si>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</si>
  <si>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</si>
  <si>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</si>
  <si>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</si>
  <si>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</si>
  <si>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</si>
  <si>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</si>
  <si>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</si>
  <si>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</si>
  <si>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</si>
  <si>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</si>
  <si>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</si>
  <si>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</si>
  <si>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</si>
  <si>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</si>
  <si>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</si>
  <si>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</si>
  <si>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</si>
  <si>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</si>
  <si>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</si>
  <si>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</si>
  <si>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</si>
  <si>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</si>
  <si>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</si>
  <si>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</si>
  <si>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</si>
  <si>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</si>
  <si>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</si>
  <si>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</si>
  <si>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</si>
  <si>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</si>
  <si>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</si>
  <si>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</si>
  <si>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</si>
  <si>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</si>
  <si>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</si>
  <si>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</si>
  <si>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</si>
  <si>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</si>
  <si>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</si>
  <si>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</si>
  <si>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</si>
  <si>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</si>
  <si>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</si>
  <si>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</si>
  <si>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</si>
  <si>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</si>
  <si>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</si>
  <si>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</si>
  <si>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</si>
  <si>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</si>
  <si>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</si>
  <si>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</si>
  <si>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</si>
  <si>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</si>
  <si>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</si>
  <si>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</si>
  <si>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</si>
  <si>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</si>
  <si>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</si>
  <si>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</si>
  <si>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</si>
  <si>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</si>
  <si>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</si>
  <si>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</si>
  <si>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</si>
  <si>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</si>
  <si>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</si>
  <si>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</si>
  <si>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</si>
  <si>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</si>
  <si>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</si>
  <si>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</si>
  <si>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</si>
  <si>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</si>
  <si>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</si>
  <si>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</si>
  <si>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</si>
  <si>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</si>
  <si>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</si>
  <si>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</si>
  <si>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</si>
  <si>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</si>
  <si>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</si>
  <si>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</si>
  <si>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</si>
  <si>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</si>
  <si>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</si>
  <si>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</si>
  <si>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</si>
  <si>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</si>
  <si>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</si>
  <si>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</si>
  <si>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</si>
  <si>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</si>
  <si>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</si>
  <si>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</si>
  <si>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</si>
  <si>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</si>
  <si>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</si>
  <si>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</si>
  <si>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</si>
  <si>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</si>
  <si>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</si>
  <si>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</si>
  <si>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</si>
  <si>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</si>
  <si>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</si>
  <si>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</si>
  <si>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</si>
  <si>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</si>
  <si>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</si>
  <si>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</si>
  <si>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</si>
  <si>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</si>
  <si>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</si>
  <si>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</si>
  <si>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</si>
  <si>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</si>
  <si>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</si>
  <si>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</si>
  <si>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</si>
  <si>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</si>
  <si>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</si>
  <si>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</si>
  <si>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</si>
  <si>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</si>
  <si>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</si>
  <si>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</si>
  <si>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</si>
  <si>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</si>
  <si>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</si>
  <si>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</si>
  <si>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</si>
  <si>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</si>
  <si>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</si>
  <si>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</si>
  <si>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</si>
  <si>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</si>
  <si>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</si>
  <si>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</si>
  <si>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</si>
  <si>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</si>
  <si>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</si>
  <si>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</si>
  <si>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</si>
  <si>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</si>
  <si>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</si>
  <si>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</si>
  <si>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</si>
  <si>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</si>
  <si>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</si>
  <si>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</si>
  <si>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</si>
  <si>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</si>
  <si>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</si>
  <si>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</si>
  <si>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</si>
  <si>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</si>
  <si>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</si>
  <si>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</si>
  <si>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</si>
  <si>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</si>
  <si>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</si>
  <si>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</si>
  <si>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</si>
  <si>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</si>
  <si>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</si>
  <si>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</si>
  <si>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</si>
  <si>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</si>
  <si>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</si>
  <si>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</si>
  <si>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</si>
  <si>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</si>
  <si>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</si>
  <si>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</si>
  <si>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</si>
  <si>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</si>
  <si>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</si>
  <si>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</si>
  <si>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</si>
  <si>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</si>
  <si>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</si>
  <si>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</si>
  <si>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</si>
  <si>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</si>
  <si>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</si>
  <si>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</si>
  <si>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</si>
  <si>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</si>
  <si>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</si>
  <si>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</si>
  <si>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</si>
  <si>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</si>
  <si>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</si>
  <si>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</si>
  <si>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</si>
  <si>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</si>
  <si>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</si>
  <si>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</si>
  <si>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</si>
  <si>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</si>
  <si>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</si>
  <si>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</si>
  <si>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</si>
  <si>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</si>
  <si>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</si>
  <si>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</si>
  <si>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</si>
  <si>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</si>
  <si>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</si>
  <si>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</si>
  <si>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</si>
  <si>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</si>
  <si>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</si>
  <si>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</si>
  <si>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</si>
  <si>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</si>
  <si>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</si>
  <si>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</si>
  <si>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</si>
  <si>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</si>
  <si>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</si>
  <si>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</si>
  <si>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</si>
  <si>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</si>
  <si>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</si>
  <si>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</si>
  <si>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</si>
  <si>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</si>
  <si>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</si>
  <si>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</si>
  <si>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</si>
  <si>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</si>
  <si>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</si>
  <si>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</si>
  <si>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</si>
  <si>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</si>
  <si>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</si>
  <si>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</si>
  <si>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</si>
  <si>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</si>
  <si>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</si>
  <si>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</si>
  <si>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</si>
  <si>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</si>
  <si>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</si>
  <si>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</si>
  <si>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</si>
  <si>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</si>
  <si>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</si>
  <si>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</si>
  <si>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</si>
  <si>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</si>
  <si>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</si>
  <si>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</si>
  <si>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</si>
  <si>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</si>
  <si>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</si>
  <si>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</si>
  <si>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</si>
  <si>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</si>
  <si>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</si>
  <si>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</si>
  <si>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</si>
  <si>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</si>
  <si>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</si>
  <si>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</si>
  <si>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</si>
  <si>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</si>
  <si>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</si>
  <si>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</si>
  <si>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</si>
  <si>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</si>
  <si>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</si>
  <si>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</si>
  <si>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</si>
  <si>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</si>
  <si>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</si>
  <si>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</si>
  <si>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</si>
  <si>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</si>
  <si>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</si>
  <si>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</si>
  <si>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</si>
  <si>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</si>
  <si>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</si>
  <si>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</si>
  <si>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</si>
  <si>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</si>
  <si>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</si>
  <si>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</si>
  <si>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</si>
  <si>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</si>
  <si>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</si>
  <si>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</si>
  <si>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</si>
  <si>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</si>
  <si>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</si>
  <si>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</si>
  <si>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</si>
  <si>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</si>
  <si>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</si>
  <si>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</si>
  <si>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</si>
  <si>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</si>
  <si>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</si>
  <si>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</si>
  <si>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</si>
  <si>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</si>
  <si>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</si>
  <si>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</si>
  <si>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</si>
  <si>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</si>
  <si>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</si>
  <si>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</si>
  <si>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</si>
  <si>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</si>
  <si>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</si>
  <si>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</si>
  <si>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</si>
  <si>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</si>
  <si>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</si>
  <si>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</si>
  <si>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</si>
  <si>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</si>
  <si>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</si>
  <si>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</si>
  <si>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</si>
  <si>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</si>
  <si>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</si>
  <si>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</si>
  <si>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</si>
  <si>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</si>
  <si>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</si>
  <si>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</si>
  <si>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</si>
  <si>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</si>
  <si>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</si>
  <si>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</si>
  <si>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</si>
  <si>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</si>
  <si>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</si>
  <si>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</si>
  <si>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</si>
  <si>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</si>
  <si>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</si>
  <si>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</si>
  <si>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</si>
  <si>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</si>
  <si>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</si>
  <si>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</si>
  <si>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</si>
  <si>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</si>
  <si>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</si>
  <si>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</si>
  <si>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</si>
  <si>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</si>
  <si>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</si>
  <si>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</si>
  <si>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</si>
  <si>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</si>
  <si>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</si>
  <si>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</si>
  <si>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</si>
  <si>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</si>
  <si>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</si>
  <si>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</si>
  <si>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</si>
  <si>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</si>
  <si>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</si>
  <si>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</si>
  <si>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</si>
  <si>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</si>
  <si>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</si>
  <si>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</si>
  <si>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</si>
  <si>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</si>
  <si>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</si>
  <si>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</si>
  <si>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</si>
  <si>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</si>
  <si>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</si>
  <si>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</si>
  <si>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</si>
  <si>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</si>
  <si>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</si>
  <si>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</si>
  <si>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</si>
  <si>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</si>
  <si>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</si>
  <si>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</si>
  <si>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</si>
  <si>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</si>
  <si>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</si>
  <si>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</si>
  <si>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</si>
  <si>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</si>
  <si>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</si>
  <si>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</si>
  <si>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</si>
  <si>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</si>
  <si>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</si>
  <si>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</si>
  <si>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</si>
  <si>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</si>
  <si>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</si>
  <si>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</si>
  <si>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</si>
  <si>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</si>
  <si>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</si>
  <si>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</si>
  <si>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</si>
  <si>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</si>
  <si>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</si>
  <si>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</si>
  <si>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</si>
  <si>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</si>
  <si>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</si>
  <si>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</si>
  <si>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</si>
  <si>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</si>
  <si>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</si>
  <si>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</si>
  <si>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</si>
  <si>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</si>
  <si>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</si>
  <si>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</si>
  <si>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</si>
  <si>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</si>
  <si>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</si>
  <si>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</si>
  <si>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</si>
  <si>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</si>
  <si>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</si>
  <si>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</si>
  <si>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</si>
  <si>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</si>
  <si>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</si>
  <si>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</si>
  <si>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</si>
  <si>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</si>
  <si>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</si>
  <si>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</si>
  <si>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</si>
  <si>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</si>
  <si>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</si>
  <si>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</si>
  <si>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</si>
  <si>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</si>
  <si>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</si>
  <si>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</si>
  <si>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</si>
  <si>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</si>
  <si>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</si>
  <si>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</si>
  <si>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</si>
  <si>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</si>
  <si>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</si>
  <si>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</si>
  <si>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</si>
  <si>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</si>
  <si>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</si>
  <si>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</si>
  <si>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</si>
  <si>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</si>
  <si>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</si>
  <si>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</si>
  <si>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</si>
  <si>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</si>
  <si>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</si>
  <si>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</si>
  <si>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</si>
  <si>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</si>
  <si>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</si>
  <si>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</si>
  <si>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</si>
  <si>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</si>
  <si>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</si>
  <si>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</si>
  <si>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</si>
  <si>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</si>
  <si>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</si>
  <si>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</si>
  <si>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</si>
  <si>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</si>
  <si>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</si>
  <si>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</si>
  <si>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</si>
  <si>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</si>
  <si>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</si>
  <si>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</si>
  <si>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</si>
  <si>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</si>
  <si>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</si>
  <si>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</si>
  <si>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</si>
  <si>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</si>
  <si>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</si>
  <si>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</si>
  <si>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</si>
  <si>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</si>
  <si>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</si>
  <si>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</si>
  <si>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</si>
  <si>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</si>
  <si>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</si>
  <si>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</si>
  <si>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</si>
  <si>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</si>
  <si>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</si>
  <si>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</si>
  <si>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</si>
  <si>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</si>
  <si>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</si>
  <si>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</si>
  <si>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</si>
  <si>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</si>
  <si>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</si>
  <si>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</si>
  <si>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</si>
  <si>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</si>
  <si>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</si>
  <si>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</si>
  <si>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</si>
  <si>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</si>
  <si>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</si>
  <si>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</si>
  <si>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</si>
  <si>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</si>
  <si>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</si>
  <si>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</si>
  <si>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</si>
  <si>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</si>
  <si>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</si>
  <si>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</si>
  <si>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</si>
  <si>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</si>
  <si>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</si>
  <si>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</si>
  <si>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</si>
  <si>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</si>
  <si>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</si>
  <si>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</si>
  <si>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</si>
  <si>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</si>
  <si>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</si>
  <si>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</si>
  <si>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</si>
  <si>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</si>
  <si>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</si>
  <si>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</si>
  <si>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</si>
  <si>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</si>
  <si>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</si>
  <si>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</si>
  <si>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</si>
  <si>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</si>
  <si>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</si>
  <si>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</si>
  <si>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</si>
  <si>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</si>
  <si>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</si>
  <si>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</si>
  <si>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</si>
  <si>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</si>
  <si>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</si>
  <si>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</si>
  <si>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</si>
  <si>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</si>
  <si>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</si>
  <si>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</si>
  <si>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</si>
  <si>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</si>
  <si>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</si>
  <si>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</si>
  <si>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</si>
  <si>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</si>
  <si>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</si>
  <si>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</si>
  <si>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</si>
  <si>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</si>
  <si>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</si>
  <si>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</si>
  <si>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</si>
  <si>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</si>
  <si>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</si>
  <si>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</si>
  <si>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</si>
  <si>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</si>
  <si>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</si>
  <si>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</si>
  <si>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</si>
  <si>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</si>
  <si>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</si>
  <si>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</si>
  <si>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</si>
  <si>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</si>
  <si>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</si>
  <si>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</si>
  <si>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</si>
  <si>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</si>
  <si>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</si>
  <si>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</si>
  <si>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</si>
  <si>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</si>
  <si>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</si>
  <si>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</si>
  <si>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</si>
  <si>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</si>
  <si>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</si>
  <si>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</si>
  <si>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</si>
  <si>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</si>
  <si>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</si>
  <si>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</si>
  <si>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</si>
  <si>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</si>
  <si>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</si>
  <si>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</si>
  <si>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</si>
  <si>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</si>
  <si>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</si>
  <si>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</si>
  <si>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</si>
  <si>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</si>
  <si>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</si>
  <si>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</si>
  <si>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</si>
  <si>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</si>
  <si>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</si>
  <si>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</si>
  <si>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</si>
  <si>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</si>
  <si>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</si>
  <si>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</si>
  <si>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</si>
  <si>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</si>
  <si>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</si>
  <si>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</si>
  <si>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</si>
  <si>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</si>
  <si>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</si>
  <si>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</si>
  <si>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</si>
  <si>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</si>
  <si>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</si>
  <si>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</si>
  <si>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</si>
  <si>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</si>
  <si>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</si>
  <si>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</si>
  <si>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</si>
  <si>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</si>
  <si>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</si>
  <si>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</si>
  <si>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</si>
  <si>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</si>
  <si>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</si>
  <si>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</si>
  <si>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</si>
  <si>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</si>
  <si>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</si>
  <si>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</si>
  <si>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</si>
  <si>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</si>
  <si>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</si>
  <si>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</si>
  <si>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</si>
  <si>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</si>
  <si>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</si>
  <si>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</si>
  <si>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</si>
  <si>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</si>
  <si>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</si>
  <si>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</si>
  <si>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</si>
  <si>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</si>
  <si>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</si>
  <si>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</si>
  <si>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</si>
  <si>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</si>
  <si>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</si>
  <si>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</si>
  <si>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</si>
  <si>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</si>
  <si>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</si>
  <si>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</si>
  <si>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</si>
  <si>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</si>
  <si>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</si>
  <si>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</si>
  <si>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</si>
  <si>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</si>
  <si>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</si>
  <si>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</si>
  <si>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</si>
  <si>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</si>
  <si>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</si>
  <si>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</si>
  <si>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</si>
  <si>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</si>
  <si>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</si>
  <si>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</si>
  <si>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</si>
  <si>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</si>
  <si>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</si>
  <si>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</si>
  <si>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</si>
  <si>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</si>
  <si>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</si>
  <si>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</si>
  <si>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</si>
  <si>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</si>
  <si>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</si>
  <si>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</si>
  <si>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</si>
  <si>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</si>
  <si>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</si>
  <si>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</si>
  <si>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</si>
  <si>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</si>
  <si>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</si>
  <si>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</si>
  <si>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</si>
  <si>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</si>
  <si>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</si>
  <si>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</si>
  <si>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</si>
  <si>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</si>
  <si>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</si>
  <si>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</si>
  <si>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</si>
  <si>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</si>
  <si>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</si>
  <si>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</si>
  <si>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</si>
  <si>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</si>
  <si>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</si>
  <si>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</si>
  <si>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</si>
  <si>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</si>
  <si>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</si>
  <si>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</si>
  <si>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</si>
  <si>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</si>
  <si>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</si>
  <si>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</si>
  <si>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</si>
  <si>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</si>
  <si>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</si>
  <si>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</si>
  <si>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</si>
  <si>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</si>
  <si>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</si>
  <si>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</si>
  <si>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</si>
  <si>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</si>
  <si>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</si>
  <si>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</si>
  <si>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</si>
  <si>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</si>
  <si>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</si>
  <si>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</si>
  <si>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</si>
  <si>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</si>
  <si>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</si>
  <si>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</si>
  <si>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</si>
  <si>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</si>
  <si>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</si>
  <si>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</si>
  <si>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</si>
  <si>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</si>
  <si>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</si>
  <si>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</si>
  <si>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</si>
  <si>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</si>
  <si>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</si>
  <si>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</si>
  <si>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</si>
  <si>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</si>
  <si>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</si>
  <si>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</si>
  <si>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</si>
  <si>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</si>
  <si>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</si>
  <si>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</si>
  <si>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</si>
  <si>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</si>
  <si>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</si>
  <si>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</si>
  <si>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</si>
  <si>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</si>
  <si>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</si>
  <si>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</si>
  <si>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</si>
  <si>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</si>
  <si>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</si>
  <si>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</si>
  <si>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</si>
  <si>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</si>
  <si>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</si>
  <si>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</si>
  <si>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</si>
  <si>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</si>
  <si>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</si>
  <si>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</si>
  <si>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</si>
  <si>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</si>
  <si>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</si>
  <si>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</si>
  <si>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</si>
  <si>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</si>
  <si>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</si>
  <si>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</si>
  <si>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</si>
  <si>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</si>
  <si>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</si>
  <si>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</si>
  <si>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</si>
  <si>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</si>
  <si>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</si>
  <si>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</si>
  <si>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</si>
  <si>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</si>
  <si>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</si>
  <si>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</si>
  <si>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</si>
  <si>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</si>
  <si>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</si>
  <si>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</si>
  <si>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</si>
  <si>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</si>
  <si>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</si>
  <si>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</si>
  <si>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</si>
  <si>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</si>
  <si>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</si>
  <si>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</si>
  <si>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</si>
  <si>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</si>
  <si>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</si>
  <si>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</si>
  <si>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</si>
  <si>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</si>
  <si>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</si>
  <si>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</si>
  <si>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</si>
  <si>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</si>
  <si>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</si>
  <si>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</si>
  <si>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</si>
  <si>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</si>
  <si>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</si>
  <si>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</si>
  <si>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</si>
  <si>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</si>
  <si>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</si>
  <si>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</si>
  <si>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</si>
  <si>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</si>
  <si>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</si>
  <si>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</si>
  <si>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</si>
  <si>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</si>
  <si>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</si>
  <si>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</si>
  <si>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</si>
  <si>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</si>
  <si>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</si>
  <si>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</si>
  <si>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</si>
  <si>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</si>
  <si>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</si>
  <si>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</si>
  <si>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</si>
  <si>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</si>
  <si>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</si>
  <si>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</si>
  <si>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</si>
  <si>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</si>
  <si>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</si>
  <si>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</si>
  <si>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</si>
  <si>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</si>
  <si>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</si>
  <si>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</si>
  <si>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</si>
  <si>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</si>
  <si>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</si>
  <si>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</si>
  <si>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</si>
  <si>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</si>
  <si>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</si>
  <si>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</si>
  <si>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</si>
  <si>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</si>
  <si>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</si>
  <si>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</si>
  <si>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</si>
  <si>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</si>
  <si>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</si>
  <si>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</si>
  <si>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</si>
  <si>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</si>
  <si>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</si>
  <si>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</si>
  <si>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</si>
  <si>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</si>
  <si>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</si>
  <si>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</si>
  <si>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</si>
  <si>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</si>
  <si>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</si>
  <si>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</si>
  <si>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</si>
  <si>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</si>
  <si>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</si>
  <si>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</si>
  <si>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</si>
  <si>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</si>
  <si>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</si>
  <si>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</si>
  <si>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</si>
  <si>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</si>
  <si>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</si>
  <si>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</si>
  <si>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</si>
  <si>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</si>
  <si>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</si>
  <si>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</si>
  <si>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</si>
  <si>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</si>
  <si>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</si>
  <si>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</si>
  <si>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</si>
  <si>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</si>
  <si>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</si>
  <si>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</si>
  <si>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</si>
  <si>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</si>
  <si>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</si>
  <si>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</si>
  <si>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</si>
  <si>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</si>
  <si>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</si>
  <si>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</si>
  <si>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</si>
  <si>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</si>
  <si>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</si>
  <si>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</si>
  <si>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</si>
  <si>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</si>
  <si>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</si>
  <si>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</si>
  <si>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</si>
  <si>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</si>
  <si>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</si>
  <si>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</si>
  <si>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</si>
  <si>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</si>
  <si>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</si>
  <si>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</si>
  <si>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</si>
  <si>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</si>
  <si>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</si>
  <si>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</si>
  <si>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</si>
  <si>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</si>
  <si>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</si>
  <si>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</si>
  <si>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</si>
  <si>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</si>
  <si>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</si>
  <si>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</si>
  <si>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</si>
  <si>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</si>
  <si>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</si>
  <si>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</si>
  <si>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</si>
  <si>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</si>
  <si>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</si>
  <si>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</si>
  <si>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</si>
  <si>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</si>
  <si>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</si>
  <si>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</si>
  <si>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</si>
  <si>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</si>
  <si>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</si>
  <si>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</si>
  <si>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</si>
  <si>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</si>
  <si>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</si>
  <si>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</si>
  <si>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</si>
  <si>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</si>
  <si>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</si>
  <si>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</si>
  <si>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</si>
  <si>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</si>
  <si>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</si>
  <si>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</si>
  <si>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</si>
  <si>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</si>
  <si>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</si>
  <si>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</si>
  <si>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</si>
  <si>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</si>
  <si>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</si>
  <si>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</si>
  <si>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</si>
  <si>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</si>
  <si>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</si>
  <si>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</si>
  <si>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</si>
  <si>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</si>
  <si>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</si>
  <si>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</si>
  <si>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</si>
  <si>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</si>
  <si>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</si>
  <si>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</si>
  <si>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</si>
  <si>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</si>
  <si>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</si>
  <si>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</si>
  <si>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</si>
  <si>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</si>
  <si>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</si>
  <si>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</si>
  <si>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</si>
  <si>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</si>
  <si>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</si>
  <si>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</si>
  <si>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</si>
  <si>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</si>
  <si>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</si>
  <si>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</si>
  <si>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</si>
  <si>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</si>
  <si>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</si>
  <si>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</si>
  <si>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</si>
  <si>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</si>
  <si>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</si>
  <si>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</si>
  <si>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</si>
  <si>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</si>
  <si>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</si>
  <si>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</si>
  <si>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</si>
  <si>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</si>
  <si>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</si>
  <si>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</si>
  <si>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</si>
  <si>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</si>
  <si>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</si>
  <si>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</si>
  <si>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</si>
  <si>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</si>
  <si>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</si>
  <si>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</si>
  <si>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</si>
  <si>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</si>
  <si>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</si>
  <si>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</si>
  <si>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</si>
  <si>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</si>
  <si>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</si>
  <si>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</si>
  <si>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</si>
  <si>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</si>
  <si>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</si>
  <si>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</si>
  <si>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</si>
  <si>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</si>
  <si>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</si>
  <si>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</si>
  <si>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</si>
  <si>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</si>
  <si>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</si>
  <si>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</si>
  <si>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</si>
  <si>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</si>
  <si>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</si>
  <si>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</si>
  <si>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</si>
  <si>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</si>
  <si>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</si>
  <si>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</si>
  <si>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</si>
  <si>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</si>
  <si>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</si>
  <si>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</si>
  <si>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</si>
  <si>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</si>
  <si>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</si>
  <si>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</si>
  <si>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</si>
  <si>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</si>
  <si>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</si>
  <si>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</si>
  <si>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</si>
  <si>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</si>
  <si>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</si>
  <si>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</si>
  <si>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</si>
  <si>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</si>
  <si>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</si>
  <si>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</si>
  <si>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</si>
  <si>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</si>
  <si>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</si>
  <si>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</si>
  <si>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</si>
  <si>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</si>
  <si>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</si>
  <si>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</si>
  <si>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</si>
  <si>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</si>
  <si>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</si>
  <si>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</si>
  <si>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</si>
  <si>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</si>
  <si>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</si>
  <si>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</si>
  <si>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</si>
  <si>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</si>
  <si>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</si>
  <si>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</si>
  <si>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</si>
  <si>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</si>
  <si>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</si>
  <si>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</si>
  <si>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</si>
  <si>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</si>
  <si>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</si>
  <si>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</si>
  <si>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</si>
  <si>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</si>
  <si>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</si>
  <si>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</si>
  <si>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</si>
  <si>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</si>
  <si>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</si>
  <si>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</si>
  <si>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</si>
  <si>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</si>
  <si>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</si>
  <si>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</si>
  <si>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</si>
  <si>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</si>
  <si>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</si>
  <si>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</si>
  <si>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</si>
  <si>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</si>
  <si>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</si>
  <si>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</si>
  <si>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</si>
  <si>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</si>
  <si>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</si>
  <si>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</si>
  <si>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</si>
  <si>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</si>
  <si>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</si>
  <si>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</si>
  <si>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</si>
  <si>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</si>
  <si>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</si>
  <si>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</si>
  <si>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</si>
  <si>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</si>
  <si>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</si>
  <si>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</si>
  <si>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</si>
  <si>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</si>
  <si>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</si>
  <si>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</si>
  <si>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</si>
  <si>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</si>
  <si>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</si>
  <si>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</si>
  <si>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</si>
  <si>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</si>
  <si>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</si>
  <si>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</si>
  <si>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</si>
  <si>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</si>
  <si>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</si>
  <si>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</si>
  <si>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</si>
  <si>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</si>
  <si>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</si>
  <si>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</si>
  <si>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</si>
  <si>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</si>
  <si>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</si>
  <si>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</si>
  <si>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</si>
  <si>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</si>
  <si>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</si>
  <si>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</si>
  <si>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</si>
  <si>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</si>
  <si>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</si>
  <si>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</si>
  <si>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</si>
  <si>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</si>
  <si>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</si>
  <si>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</si>
  <si>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</si>
  <si>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</si>
  <si>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</si>
  <si>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</si>
  <si>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</si>
  <si>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</si>
  <si>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</si>
  <si>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</si>
  <si>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</si>
  <si>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</si>
  <si>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</si>
  <si>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</si>
  <si>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</si>
  <si>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</si>
  <si>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</si>
  <si>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</si>
  <si>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</si>
  <si>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</si>
  <si>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</si>
  <si>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</si>
  <si>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</si>
  <si>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</si>
  <si>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</si>
  <si>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</si>
  <si>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</si>
  <si>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</si>
  <si>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</si>
  <si>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</si>
  <si>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</si>
  <si>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</si>
  <si>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</si>
  <si>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</si>
  <si>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</si>
  <si>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</si>
  <si>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</si>
  <si>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</si>
  <si>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</si>
  <si>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</si>
  <si>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</si>
  <si>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</si>
  <si>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</si>
  <si>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</si>
  <si>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</si>
  <si>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</si>
  <si>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</si>
  <si>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</si>
  <si>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</si>
  <si>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</si>
  <si>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</si>
  <si>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</si>
  <si>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</si>
  <si>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</si>
  <si>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</si>
  <si>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</si>
  <si>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</si>
  <si>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</si>
  <si>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</si>
  <si>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</si>
  <si>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</si>
  <si>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</si>
  <si>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</si>
  <si>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</si>
  <si>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</si>
  <si>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</si>
  <si>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</si>
  <si>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</si>
  <si>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</si>
  <si>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</si>
  <si>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</si>
  <si>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</si>
  <si>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</si>
  <si>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</si>
  <si>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</si>
  <si>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</si>
  <si>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</si>
  <si>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</si>
  <si>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</si>
  <si>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</si>
  <si>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</si>
  <si>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</si>
  <si>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</si>
  <si>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</si>
  <si>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</si>
  <si>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</si>
  <si>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</si>
  <si>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</si>
  <si>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</si>
  <si>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</si>
  <si>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</si>
  <si>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</si>
  <si>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</si>
  <si>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</si>
  <si>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</si>
  <si>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</si>
  <si>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</si>
  <si>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</si>
  <si>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</si>
  <si>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</si>
  <si>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</si>
  <si>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</si>
  <si>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</si>
  <si>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</si>
  <si>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</si>
  <si>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</si>
  <si>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</si>
  <si>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</si>
  <si>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</si>
  <si>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</si>
  <si>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</si>
  <si>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</si>
  <si>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</si>
  <si>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</si>
  <si>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</si>
  <si>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</si>
  <si>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</si>
  <si>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</si>
  <si>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</si>
  <si>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</si>
  <si>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</si>
  <si>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</si>
  <si>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</si>
  <si>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</si>
  <si>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</si>
  <si>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</si>
  <si>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</si>
  <si>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</si>
  <si>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</si>
  <si>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</si>
  <si>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</si>
  <si>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</si>
  <si>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</si>
  <si>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</si>
  <si>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</si>
  <si>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</si>
  <si>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</si>
  <si>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</si>
  <si>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</si>
  <si>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</si>
  <si>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</si>
  <si>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</si>
  <si>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</si>
  <si>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</si>
  <si>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</si>
  <si>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</si>
  <si>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</si>
  <si>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</si>
  <si>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</si>
  <si>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</si>
  <si>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</si>
  <si>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</si>
  <si>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</si>
  <si>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</si>
  <si>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</si>
  <si>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</si>
  <si>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</si>
  <si>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</si>
  <si>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</si>
  <si>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</si>
  <si>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</si>
  <si>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</si>
  <si>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</si>
  <si>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</si>
  <si>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</si>
  <si>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</si>
  <si>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</si>
  <si>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</si>
  <si>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</si>
  <si>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</si>
  <si>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</si>
  <si>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</si>
  <si>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</si>
  <si>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</si>
  <si>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</si>
  <si>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</si>
  <si>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</si>
  <si>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</si>
  <si>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</si>
  <si>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</si>
  <si>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</si>
  <si>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</si>
  <si>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</si>
  <si>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</si>
  <si>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</si>
  <si>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</si>
  <si>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</si>
  <si>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</si>
  <si>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</si>
  <si>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</si>
  <si>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</si>
  <si>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</si>
  <si>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</si>
  <si>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</si>
  <si>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</si>
  <si>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</si>
  <si>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</si>
  <si>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</si>
  <si>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</si>
  <si>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</si>
  <si>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</si>
  <si>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</si>
  <si>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</si>
  <si>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</si>
  <si>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</si>
  <si>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</si>
  <si>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</si>
  <si>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</si>
  <si>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</si>
  <si>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</si>
  <si>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</si>
  <si>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</si>
  <si>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</si>
  <si>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</si>
  <si>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</si>
  <si>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</si>
  <si>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</si>
  <si>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</si>
  <si>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</si>
  <si>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</si>
  <si>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</si>
  <si>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</si>
  <si>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</si>
  <si>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</si>
  <si>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</si>
  <si>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</si>
  <si>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</si>
  <si>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</si>
  <si>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</si>
  <si>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</si>
  <si>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</si>
  <si>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</si>
  <si>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</si>
  <si>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</si>
  <si>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</si>
  <si>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</si>
  <si>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</si>
  <si>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</si>
  <si>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</si>
  <si>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</si>
  <si>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</si>
  <si>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</si>
  <si>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</si>
  <si>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</si>
  <si>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</si>
  <si>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</si>
  <si>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</si>
  <si>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</si>
  <si>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</si>
  <si>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</si>
  <si>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</si>
  <si>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</si>
  <si>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</si>
  <si>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</si>
  <si>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</si>
  <si>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</si>
  <si>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</si>
  <si>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</si>
  <si>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</si>
  <si>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</si>
  <si>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</si>
  <si>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</si>
  <si>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</si>
  <si>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</si>
  <si>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</si>
  <si>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</si>
  <si>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</si>
  <si>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</si>
  <si>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</si>
  <si>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</si>
  <si>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</si>
  <si>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</si>
  <si>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</si>
  <si>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</si>
  <si>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</si>
  <si>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</si>
  <si>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</si>
  <si>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</si>
  <si>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</si>
  <si>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</si>
  <si>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</si>
  <si>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</si>
  <si>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</si>
  <si>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</si>
  <si>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</si>
  <si>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</si>
  <si>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</si>
  <si>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</si>
  <si>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</si>
  <si>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</si>
  <si>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</si>
  <si>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</si>
  <si>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</si>
  <si>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</si>
  <si>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</si>
  <si>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</si>
  <si>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</si>
  <si>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</si>
  <si>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</si>
  <si>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</si>
  <si>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</si>
  <si>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</si>
  <si>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</si>
  <si>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</si>
  <si>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</si>
  <si>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</si>
  <si>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</si>
  <si>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</si>
  <si>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</si>
  <si>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</si>
  <si>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</si>
  <si>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</si>
  <si>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</si>
  <si>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</si>
  <si>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</si>
  <si>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</si>
  <si>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</si>
  <si>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</si>
  <si>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</si>
  <si>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</si>
  <si>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</si>
  <si>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</si>
  <si>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</si>
  <si>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</si>
  <si>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</si>
  <si>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</si>
  <si>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</si>
  <si>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</si>
  <si>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</si>
  <si>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</si>
  <si>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</si>
  <si>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</si>
  <si>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</si>
  <si>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</si>
  <si>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</si>
  <si>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</si>
  <si>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</si>
  <si>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</si>
  <si>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</si>
  <si>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</si>
  <si>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</si>
  <si>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</si>
  <si>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</si>
  <si>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</si>
  <si>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</si>
  <si>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</si>
  <si>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</si>
  <si>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</si>
  <si>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</si>
  <si>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</si>
  <si>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</si>
  <si>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</si>
  <si>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</si>
  <si>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</si>
  <si>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</si>
  <si>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</si>
  <si>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</si>
  <si>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</si>
  <si>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</si>
  <si>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</si>
  <si>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</si>
  <si>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</si>
  <si>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</si>
  <si>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</si>
  <si>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</si>
  <si>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</si>
  <si>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</si>
  <si>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</si>
  <si>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</si>
  <si>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</si>
  <si>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</si>
  <si>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</si>
  <si>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</si>
  <si>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</si>
  <si>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</si>
  <si>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</si>
  <si>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</si>
  <si>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</si>
  <si>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</si>
  <si>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</si>
  <si>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</si>
  <si>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</si>
  <si>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</si>
  <si>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</si>
  <si>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</si>
  <si>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</si>
  <si>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</si>
  <si>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</si>
  <si>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</si>
  <si>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</si>
  <si>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</si>
  <si>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</si>
  <si>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</si>
  <si>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</si>
  <si>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</si>
  <si>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</si>
  <si>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</si>
  <si>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</si>
  <si>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</si>
  <si>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</si>
  <si>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</si>
  <si>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</si>
  <si>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</si>
  <si>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</si>
  <si>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</si>
  <si>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</si>
  <si>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</si>
  <si>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</si>
  <si>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</si>
  <si>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</si>
  <si>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</si>
  <si>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</si>
  <si>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</si>
  <si>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</si>
  <si>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</si>
  <si>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</si>
  <si>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</si>
  <si>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</si>
  <si>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</si>
  <si>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</si>
  <si>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</si>
  <si>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</si>
  <si>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</si>
  <si>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</si>
  <si>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</si>
  <si>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</si>
  <si>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</si>
  <si>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</si>
  <si>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</si>
  <si>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</si>
  <si>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</si>
  <si>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</si>
  <si>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</si>
  <si>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</si>
  <si>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</si>
  <si>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</si>
  <si>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</si>
  <si>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</si>
  <si>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</si>
  <si>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</si>
  <si>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</si>
  <si>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</si>
  <si>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</si>
  <si>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</si>
  <si>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</si>
  <si>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</si>
  <si>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</si>
  <si>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</si>
  <si>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</si>
  <si>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</si>
  <si>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</si>
  <si>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</si>
  <si>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</si>
  <si>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</si>
  <si>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</si>
  <si>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</si>
  <si>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</si>
  <si>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</si>
  <si>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</si>
  <si>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</si>
  <si>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</si>
  <si>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</si>
  <si>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</si>
  <si>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</si>
  <si>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</si>
  <si>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</si>
  <si>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</si>
  <si>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</si>
  <si>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</si>
  <si>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</si>
  <si>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</si>
  <si>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</si>
  <si>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</si>
  <si>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</si>
  <si>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</si>
  <si>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</si>
  <si>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</si>
  <si>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</si>
  <si>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</si>
  <si>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</si>
  <si>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</si>
  <si>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</si>
  <si>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</si>
  <si>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</si>
  <si>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</si>
  <si>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</si>
  <si>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</si>
  <si>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</si>
  <si>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</si>
  <si>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</si>
  <si>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</si>
  <si>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</si>
  <si>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</si>
  <si>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</si>
  <si>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</si>
  <si>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</si>
  <si>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</si>
  <si>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</si>
  <si>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</si>
  <si>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</si>
  <si>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</si>
  <si>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</si>
  <si>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</si>
  <si>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</si>
  <si>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</si>
  <si>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</si>
  <si>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</si>
  <si>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</si>
  <si>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</si>
  <si>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</si>
  <si>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</si>
  <si>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</si>
  <si>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</si>
  <si>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</si>
  <si>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</si>
  <si>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</si>
  <si>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</si>
  <si>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</si>
  <si>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</si>
  <si>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</si>
  <si>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</si>
  <si>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</si>
  <si>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</si>
  <si>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</si>
  <si>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</si>
  <si>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</si>
  <si>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</si>
  <si>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</si>
  <si>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</si>
  <si>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</si>
  <si>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</si>
  <si>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</si>
  <si>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</si>
  <si>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</si>
  <si>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</si>
  <si>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</si>
  <si>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</si>
  <si>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</si>
  <si>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</si>
  <si>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</si>
  <si>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</si>
  <si>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</si>
  <si>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</si>
  <si>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</si>
  <si>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</si>
  <si>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</si>
  <si>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</si>
  <si>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</si>
  <si>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</si>
  <si>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</si>
  <si>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</si>
  <si>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</si>
  <si>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</si>
  <si>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</si>
  <si>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</si>
  <si>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</si>
  <si>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</si>
  <si>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</si>
  <si>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</si>
  <si>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</si>
  <si>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</si>
  <si>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</si>
  <si>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</si>
  <si>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</si>
  <si>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</si>
  <si>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</si>
  <si>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</si>
  <si>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</si>
  <si>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</si>
  <si>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</si>
  <si>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</si>
  <si>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</si>
  <si>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</si>
  <si>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</si>
  <si>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</si>
  <si>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</si>
  <si>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</si>
  <si>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</si>
  <si>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</si>
  <si>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</si>
  <si>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</si>
  <si>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</si>
  <si>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</si>
  <si>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</si>
  <si>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</si>
  <si>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</si>
  <si>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</si>
  <si>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</si>
  <si>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</si>
  <si>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</si>
  <si>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</si>
  <si>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</si>
  <si>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</si>
  <si>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</si>
  <si>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</si>
  <si>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</si>
  <si>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</si>
  <si>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</si>
  <si>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</si>
  <si>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</si>
  <si>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</si>
  <si>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</si>
  <si>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</si>
  <si>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</si>
  <si>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</si>
  <si>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</si>
  <si>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</si>
  <si>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</si>
  <si>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</si>
  <si>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</si>
  <si>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</si>
  <si>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</si>
  <si>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</si>
  <si>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</si>
  <si>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</si>
  <si>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</si>
  <si>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</si>
  <si>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</si>
  <si>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</si>
  <si>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</si>
  <si>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</si>
  <si>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</si>
  <si>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</si>
  <si>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</si>
  <si>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</si>
  <si>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</si>
  <si>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</si>
  <si>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</si>
  <si>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</si>
  <si>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</si>
  <si>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</si>
  <si>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</si>
  <si>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</si>
  <si>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</si>
  <si>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</si>
  <si>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</si>
  <si>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</si>
  <si>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</si>
  <si>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</si>
  <si>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</si>
  <si>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</si>
  <si>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</si>
  <si>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</si>
  <si>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</si>
  <si>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</si>
  <si>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</si>
  <si>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</si>
  <si>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</si>
  <si>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</si>
  <si>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</si>
  <si>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</si>
  <si>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</si>
  <si>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</si>
  <si>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</si>
  <si>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</si>
  <si>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</si>
  <si>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</si>
  <si>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</si>
  <si>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</si>
  <si>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</si>
  <si>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</si>
  <si>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</si>
  <si>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</si>
  <si>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</si>
  <si>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</si>
  <si>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</si>
  <si>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</si>
  <si>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</si>
  <si>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</si>
  <si>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</si>
  <si>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</si>
  <si>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</si>
  <si>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</si>
  <si>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</si>
  <si>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</si>
  <si>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</si>
  <si>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</si>
  <si>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</si>
  <si>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</si>
  <si>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</si>
  <si>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</si>
  <si>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</si>
  <si>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</si>
  <si>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</si>
  <si>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</si>
  <si>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</si>
  <si>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</si>
  <si>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</si>
  <si>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</si>
  <si>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</si>
  <si>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</si>
  <si>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</si>
  <si>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</si>
  <si>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</si>
  <si>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</si>
  <si>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</si>
  <si>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</si>
  <si>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</si>
  <si>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</si>
  <si>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</si>
  <si>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</si>
  <si>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</si>
  <si>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</si>
  <si>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</si>
  <si>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</si>
  <si>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</si>
  <si>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</si>
  <si>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</si>
  <si>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</si>
  <si>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</si>
  <si>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</si>
  <si>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</si>
  <si>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</si>
  <si>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</si>
  <si>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</si>
  <si>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</si>
  <si>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</si>
  <si>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</si>
  <si>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</si>
  <si>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</si>
  <si>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</si>
  <si>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</si>
  <si>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</si>
  <si>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</si>
  <si>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</si>
  <si>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</si>
  <si>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</si>
  <si>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</si>
  <si>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</si>
  <si>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</si>
  <si>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</si>
  <si>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</si>
  <si>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</si>
  <si>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</si>
  <si>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</si>
  <si>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</si>
  <si>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</si>
  <si>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</si>
  <si>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</si>
  <si>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</si>
  <si>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</si>
  <si>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</si>
  <si>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</si>
  <si>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</si>
  <si>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</si>
  <si>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</si>
  <si>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</si>
  <si>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</si>
  <si>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</si>
  <si>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</si>
  <si>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</si>
  <si>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</si>
  <si>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</si>
  <si>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</si>
  <si>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</si>
  <si>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</si>
  <si>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</si>
  <si>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</si>
  <si>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</si>
  <si>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</si>
  <si>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</si>
  <si>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</si>
  <si>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</si>
  <si>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</si>
  <si>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</si>
  <si>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</si>
  <si>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</si>
  <si>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</si>
  <si>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</si>
  <si>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</si>
  <si>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</si>
  <si>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</si>
  <si>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</si>
  <si>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</si>
  <si>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</si>
  <si>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</si>
  <si>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</si>
  <si>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</si>
  <si>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</si>
  <si>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</si>
  <si>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</si>
  <si>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</si>
  <si>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</si>
  <si>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</si>
  <si>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</si>
  <si>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</si>
  <si>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</si>
  <si>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</si>
  <si>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</si>
  <si>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</si>
  <si>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</si>
  <si>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</si>
  <si>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</si>
  <si>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</si>
  <si>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</si>
  <si>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</si>
  <si>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</si>
  <si>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</si>
  <si>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</si>
  <si>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</si>
  <si>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</si>
  <si>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</si>
  <si>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</si>
  <si>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</si>
  <si>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</si>
  <si>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</si>
  <si>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</si>
  <si>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</si>
  <si>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</si>
  <si>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</si>
  <si>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</si>
  <si>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</si>
  <si>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</si>
  <si>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</si>
  <si>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</si>
  <si>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</si>
  <si>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</si>
  <si>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</si>
  <si>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</si>
  <si>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</si>
  <si>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</si>
  <si>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</si>
  <si>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</si>
  <si>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</si>
  <si>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</si>
  <si>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</si>
  <si>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</si>
  <si>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</si>
  <si>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</si>
  <si>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</si>
  <si>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</si>
  <si>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</si>
  <si>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</si>
  <si>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</si>
  <si>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</si>
  <si>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</si>
  <si>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</si>
  <si>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</si>
  <si>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</si>
  <si>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</si>
  <si>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</si>
  <si>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</si>
  <si>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</si>
  <si>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</si>
  <si>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</si>
  <si>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</si>
  <si>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</si>
  <si>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</si>
  <si>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</si>
  <si>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</si>
  <si>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</si>
  <si>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</si>
  <si>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</si>
  <si>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</si>
  <si>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</si>
  <si>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</si>
  <si>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</si>
  <si>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</si>
  <si>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</si>
  <si>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</si>
  <si>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</si>
  <si>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</si>
  <si>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</si>
  <si>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</si>
  <si>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</si>
  <si>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</si>
  <si>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</si>
  <si>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</si>
  <si>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</si>
  <si>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</si>
  <si>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</si>
  <si>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</si>
  <si>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</si>
  <si>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</si>
  <si>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</si>
  <si>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</si>
  <si>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</si>
  <si>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</si>
  <si>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</si>
  <si>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</si>
  <si>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</si>
  <si>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</si>
  <si>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</si>
  <si>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</si>
  <si>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</si>
  <si>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</si>
  <si>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</si>
  <si>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</si>
  <si>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</si>
  <si>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</si>
  <si>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</si>
  <si>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</si>
  <si>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</si>
  <si>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</si>
  <si>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</si>
  <si>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</si>
  <si>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</si>
  <si>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</si>
  <si>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</si>
  <si>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</si>
  <si>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</si>
  <si>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</si>
  <si>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</si>
  <si>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</si>
  <si>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</si>
  <si>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</si>
  <si>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</si>
  <si>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</si>
  <si>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</si>
  <si>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</si>
  <si>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</si>
  <si>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</si>
  <si>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</si>
  <si>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</si>
  <si>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</si>
  <si>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</si>
  <si>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</si>
  <si>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</si>
  <si>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</si>
  <si>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</si>
  <si>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</si>
  <si>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</si>
  <si>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</si>
  <si>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</si>
  <si>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</si>
  <si>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</si>
  <si>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</si>
  <si>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</si>
  <si>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</si>
  <si>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</si>
  <si>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</si>
  <si>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</si>
  <si>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</si>
  <si>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</si>
  <si>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</si>
  <si>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</si>
  <si>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</si>
  <si>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</si>
  <si>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</si>
  <si>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</si>
  <si>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</si>
  <si>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</si>
  <si>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</si>
  <si>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</si>
  <si>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</si>
  <si>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</si>
  <si>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</si>
  <si>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</si>
  <si>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</si>
  <si>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</si>
  <si>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</si>
  <si>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</si>
  <si>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</si>
  <si>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</si>
  <si>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</si>
  <si>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</si>
  <si>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</si>
  <si>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</si>
  <si>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</si>
  <si>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</si>
  <si>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</si>
  <si>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</si>
  <si>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</si>
  <si>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</si>
  <si>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</si>
  <si>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</si>
  <si>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</si>
  <si>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</si>
  <si>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</si>
  <si>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</si>
  <si>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</si>
  <si>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</si>
  <si>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</si>
  <si>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</si>
  <si>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</si>
  <si>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</si>
  <si>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</si>
  <si>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</si>
  <si>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</si>
  <si>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</si>
  <si>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</si>
  <si>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</si>
  <si>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</si>
  <si>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</si>
  <si>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</si>
  <si>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</si>
  <si>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</si>
  <si>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</si>
  <si>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</si>
  <si>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</si>
  <si>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</si>
  <si>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</si>
  <si>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</si>
  <si>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</si>
  <si>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</si>
  <si>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</si>
  <si>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</si>
  <si>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</si>
  <si>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</si>
  <si>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</si>
  <si>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</si>
  <si>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</si>
  <si>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</si>
  <si>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</si>
  <si>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</si>
  <si>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</si>
  <si>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</si>
  <si>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</si>
  <si>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</si>
  <si>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</si>
  <si>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</si>
  <si>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</si>
  <si>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</si>
  <si>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</si>
  <si>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</si>
  <si>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</si>
  <si>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</si>
  <si>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</si>
  <si>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</si>
  <si>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</si>
  <si>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</si>
  <si>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</si>
  <si>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</si>
  <si>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</si>
  <si>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</si>
  <si>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</si>
  <si>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</si>
  <si>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</si>
  <si>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</si>
  <si>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</si>
  <si>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</si>
  <si>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</si>
  <si>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</si>
  <si>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</si>
  <si>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</si>
  <si>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</si>
  <si>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</si>
  <si>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</si>
  <si>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</si>
  <si>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</si>
  <si>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</si>
  <si>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</si>
  <si>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</si>
  <si>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</si>
  <si>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</si>
  <si>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</si>
  <si>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</si>
  <si>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</si>
  <si>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</si>
  <si>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</si>
  <si>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</si>
  <si>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</si>
  <si>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</si>
  <si>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</si>
  <si>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</si>
  <si>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</si>
  <si>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</si>
  <si>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</si>
  <si>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</si>
  <si>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</si>
  <si>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</si>
  <si>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</si>
  <si>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</si>
  <si>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</si>
  <si>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</si>
  <si>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</si>
  <si>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</si>
  <si>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</si>
  <si>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</si>
  <si>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</si>
  <si>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</si>
  <si>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</si>
  <si>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</si>
  <si>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</si>
  <si>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</si>
  <si>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</si>
  <si>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</si>
  <si>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</si>
  <si>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</si>
  <si>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</si>
  <si>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</si>
  <si>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</si>
  <si>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</si>
  <si>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</si>
  <si>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</si>
  <si>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</si>
  <si>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</si>
  <si>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</si>
  <si>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</si>
  <si>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</si>
  <si>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</si>
  <si>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</si>
  <si>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</si>
  <si>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</si>
  <si>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</si>
  <si>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</si>
  <si>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</si>
  <si>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</si>
  <si>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</si>
  <si>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</si>
  <si>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</si>
  <si>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</si>
  <si>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</si>
  <si>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</si>
  <si>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</si>
  <si>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</si>
  <si>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</si>
  <si>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</si>
  <si>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</si>
  <si>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</si>
  <si>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</si>
  <si>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</si>
  <si>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</si>
  <si>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</si>
  <si>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</si>
  <si>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</si>
  <si>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</si>
  <si>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</si>
  <si>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</si>
  <si>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</si>
  <si>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</si>
  <si>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</si>
  <si>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</si>
  <si>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</si>
  <si>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</si>
  <si>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</si>
  <si>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</si>
  <si>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</si>
  <si>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</si>
  <si>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</si>
  <si>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</si>
  <si>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</si>
  <si>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</si>
  <si>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</si>
  <si>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</si>
  <si>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</si>
  <si>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</si>
  <si>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</si>
  <si>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</si>
  <si>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</si>
  <si>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</si>
  <si>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</si>
  <si>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</si>
  <si>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</si>
  <si>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</si>
  <si>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</si>
  <si>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</si>
  <si>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</si>
  <si>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</si>
  <si>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</si>
  <si>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</si>
  <si>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</si>
  <si>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</si>
  <si>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</si>
  <si>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</si>
  <si>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</si>
  <si>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</si>
  <si>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</si>
  <si>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</si>
  <si>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</si>
  <si>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</si>
  <si>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</si>
  <si>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</si>
  <si>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</si>
  <si>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</si>
  <si>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</si>
  <si>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</si>
  <si>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</si>
  <si>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</si>
  <si>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</si>
  <si>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</si>
  <si>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</si>
  <si>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</si>
  <si>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</si>
  <si>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</si>
  <si>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</si>
  <si>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</si>
  <si>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</si>
  <si>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</si>
  <si>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</si>
  <si>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</si>
  <si>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</si>
  <si>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</si>
  <si>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</si>
  <si>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</si>
  <si>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</si>
  <si>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</si>
  <si>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</si>
  <si>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</si>
  <si>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</si>
  <si>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</si>
  <si>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</si>
  <si>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</si>
  <si>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</si>
  <si>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</si>
  <si>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</si>
  <si>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</si>
  <si>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</si>
  <si>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</si>
  <si>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</si>
  <si>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</si>
  <si>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</si>
  <si>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</si>
  <si>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</si>
  <si>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</si>
  <si>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</si>
  <si>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</si>
  <si>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</si>
  <si>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</si>
  <si>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</si>
  <si>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</si>
  <si>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</si>
  <si>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</si>
  <si>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</si>
  <si>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</si>
  <si>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</si>
  <si>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</si>
  <si>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</si>
  <si>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</si>
  <si>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</si>
  <si>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</si>
  <si>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</si>
  <si>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</si>
  <si>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</si>
  <si>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</si>
  <si>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</si>
  <si>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</si>
  <si>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</si>
  <si>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</si>
  <si>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</si>
  <si>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</si>
  <si>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</si>
  <si>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</si>
  <si>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</si>
  <si>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</si>
  <si>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</si>
  <si>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</si>
  <si>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</si>
  <si>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</si>
  <si>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</si>
  <si>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</si>
  <si>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</si>
  <si>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</si>
  <si>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</si>
  <si>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</si>
  <si>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</si>
  <si>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</si>
  <si>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</si>
  <si>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</si>
  <si>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</si>
  <si>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</si>
  <si>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</si>
  <si>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</si>
  <si>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</si>
  <si>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</si>
  <si>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</si>
  <si>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</si>
  <si>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</si>
  <si>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</si>
  <si>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</si>
  <si>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</si>
  <si>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</si>
  <si>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</si>
  <si>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</si>
  <si>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</si>
  <si>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</si>
  <si>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</si>
  <si>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</si>
  <si>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</si>
  <si>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</si>
  <si>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</si>
  <si>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</si>
  <si>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</si>
  <si>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</si>
  <si>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</si>
  <si>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</si>
  <si>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</si>
  <si>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</si>
  <si>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</si>
  <si>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</si>
  <si>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</si>
  <si>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</si>
  <si>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</si>
  <si>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</si>
  <si>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</si>
  <si>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</si>
  <si>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</si>
  <si>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</si>
  <si>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</si>
  <si>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</si>
  <si>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</si>
  <si>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</si>
  <si>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</si>
  <si>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</si>
  <si>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</si>
  <si>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</si>
  <si>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</si>
  <si>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</si>
  <si>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</si>
  <si>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</si>
  <si>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</si>
  <si>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</si>
  <si>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</si>
  <si>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</si>
  <si>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</si>
  <si>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</si>
  <si>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</si>
  <si>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</si>
  <si>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</si>
  <si>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</si>
  <si>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</si>
  <si>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</si>
  <si>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</si>
  <si>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</si>
  <si>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</si>
  <si>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</si>
  <si>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</si>
  <si>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</si>
  <si>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</si>
  <si>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</si>
  <si>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</si>
  <si>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</si>
  <si>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</si>
  <si>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</si>
  <si>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</si>
  <si>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</si>
  <si>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</si>
  <si>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</si>
  <si>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</si>
  <si>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</si>
  <si>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</si>
  <si>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</si>
  <si>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</si>
  <si>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</si>
  <si>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</si>
  <si>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</si>
  <si>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</si>
  <si>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</si>
  <si>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</si>
  <si>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</si>
  <si>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</si>
  <si>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</si>
  <si>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</si>
  <si>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</si>
  <si>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</si>
  <si>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</si>
  <si>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</si>
  <si>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</si>
  <si>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</si>
  <si>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</si>
  <si>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</si>
  <si>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</si>
  <si>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</si>
  <si>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</si>
  <si>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</si>
  <si>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</si>
  <si>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</si>
  <si>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</si>
  <si>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</si>
  <si>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</si>
  <si>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</si>
  <si>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</si>
  <si>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</si>
  <si>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</si>
  <si>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</si>
  <si>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</si>
  <si>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</si>
  <si>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</si>
  <si>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</si>
  <si>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</si>
  <si>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</si>
  <si>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</si>
  <si>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</si>
  <si>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</si>
  <si>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</si>
  <si>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</si>
  <si>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</si>
  <si>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</si>
  <si>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</si>
  <si>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</si>
  <si>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</si>
  <si>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</si>
  <si>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</si>
  <si>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</si>
  <si>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</si>
  <si>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</si>
  <si>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</si>
  <si>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</si>
  <si>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</si>
  <si>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</si>
  <si>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</si>
  <si>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</si>
  <si>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</si>
  <si>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</si>
  <si>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</si>
  <si>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</si>
  <si>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</si>
  <si>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</si>
  <si>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</si>
  <si>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</si>
  <si>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</si>
  <si>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</si>
  <si>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</si>
  <si>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</si>
  <si>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</si>
  <si>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</si>
  <si>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</si>
  <si>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</si>
  <si>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</si>
  <si>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</si>
  <si>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</si>
  <si>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</si>
  <si>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</si>
  <si>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</si>
  <si>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</si>
  <si>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</si>
  <si>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</si>
  <si>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</si>
  <si>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</si>
  <si>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</si>
  <si>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</si>
  <si>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</si>
  <si>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</si>
  <si>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</si>
  <si>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</si>
  <si>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</si>
  <si>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</si>
  <si>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</si>
  <si>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</si>
  <si>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</si>
  <si>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</si>
  <si>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</si>
  <si>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</si>
  <si>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</si>
  <si>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</si>
  <si>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</si>
  <si>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</si>
  <si>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</si>
  <si>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</si>
  <si>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</si>
  <si>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</si>
  <si>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</si>
  <si>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</si>
  <si>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</si>
  <si>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</si>
  <si>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</si>
  <si>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</si>
  <si>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</si>
  <si>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</si>
  <si>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</si>
  <si>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</si>
  <si>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</si>
  <si>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</si>
  <si>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</si>
  <si>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</si>
  <si>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</si>
  <si>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</si>
  <si>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</si>
  <si>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</si>
  <si>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</si>
  <si>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</si>
  <si>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</si>
  <si>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</si>
  <si>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</si>
  <si>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</si>
  <si>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</si>
  <si>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</si>
  <si>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</si>
  <si>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</si>
  <si>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</si>
  <si>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</si>
  <si>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</si>
  <si>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</si>
  <si>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</si>
  <si>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</si>
  <si>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</si>
  <si>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</si>
  <si>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</si>
  <si>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</si>
  <si>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</si>
  <si>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</si>
  <si>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</si>
  <si>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</si>
  <si>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</si>
  <si>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</si>
  <si>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</si>
  <si>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</si>
  <si>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</si>
  <si>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</si>
  <si>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</si>
  <si>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</si>
  <si>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</si>
  <si>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</si>
  <si>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</si>
  <si>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</si>
  <si>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</si>
  <si>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</si>
  <si>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</si>
  <si>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</si>
  <si>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</si>
  <si>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</si>
  <si>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</si>
  <si>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</si>
  <si>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</si>
  <si>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</si>
  <si>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</si>
  <si>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</si>
  <si>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</si>
  <si>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</si>
  <si>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</si>
  <si>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</si>
  <si>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</si>
  <si>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</si>
  <si>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</si>
  <si>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</si>
  <si>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</si>
  <si>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</si>
  <si>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</si>
  <si>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</si>
  <si>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</si>
  <si>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</si>
  <si>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</si>
  <si>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</si>
  <si>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</si>
  <si>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</si>
  <si>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</si>
  <si>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</si>
  <si>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</si>
  <si>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</si>
  <si>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</si>
  <si>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</si>
  <si>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</si>
  <si>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</si>
  <si>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</si>
  <si>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</si>
  <si>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</si>
  <si>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</si>
  <si>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</si>
  <si>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</si>
  <si>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</si>
  <si>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</si>
  <si>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</si>
  <si>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</si>
  <si>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</si>
  <si>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</si>
  <si>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</si>
  <si>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</si>
  <si>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</si>
  <si>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</si>
  <si>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</si>
  <si>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</si>
  <si>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</si>
  <si>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</si>
  <si>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</si>
  <si>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</si>
  <si>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</si>
  <si>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</si>
  <si>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</si>
  <si>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</si>
  <si>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</si>
  <si>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</si>
  <si>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</si>
  <si>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</si>
  <si>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</si>
  <si>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</si>
  <si>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</si>
  <si>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</si>
  <si>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</si>
  <si>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</si>
  <si>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</si>
  <si>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</si>
  <si>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</si>
  <si>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</si>
  <si>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</si>
  <si>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</si>
  <si>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</si>
  <si>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</si>
  <si>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</si>
  <si>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</si>
  <si>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</si>
  <si>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</si>
  <si>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</si>
  <si>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</si>
  <si>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</si>
  <si>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</si>
  <si>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</si>
  <si>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</si>
  <si>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</si>
  <si>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</si>
  <si>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</si>
  <si>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</si>
  <si>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</si>
  <si>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</si>
  <si>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</si>
  <si>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</si>
  <si>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</si>
  <si>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</si>
  <si>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</si>
  <si>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</si>
  <si>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</si>
  <si>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</si>
  <si>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</si>
  <si>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</si>
  <si>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</si>
  <si>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</si>
  <si>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</si>
  <si>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</si>
  <si>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</si>
  <si>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</si>
  <si>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</si>
  <si>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</si>
  <si>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</si>
  <si>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</si>
  <si>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</si>
  <si>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</si>
  <si>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</si>
  <si>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</si>
  <si>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</si>
  <si>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</si>
  <si>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</si>
  <si>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</si>
  <si>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</si>
  <si>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</si>
  <si>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</si>
  <si>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</si>
  <si>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</si>
  <si>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</si>
  <si>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</si>
  <si>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</si>
  <si>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</si>
  <si>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</si>
  <si>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</si>
  <si>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</si>
  <si>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</si>
  <si>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</si>
  <si>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</si>
  <si>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</si>
  <si>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</si>
  <si>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</si>
  <si>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</si>
  <si>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</si>
  <si>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</si>
  <si>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</si>
  <si>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</si>
  <si>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</si>
  <si>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</si>
  <si>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</si>
  <si>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</si>
  <si>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</si>
  <si>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</si>
  <si>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</si>
  <si>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</si>
  <si>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</si>
  <si>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</si>
  <si>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</si>
  <si>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</si>
  <si>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</si>
  <si>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</si>
  <si>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</si>
  <si>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</si>
  <si>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</si>
  <si>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</si>
  <si>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</si>
  <si>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</si>
  <si>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</si>
  <si>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</si>
  <si>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</si>
  <si>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</si>
  <si>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</si>
  <si>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</si>
  <si>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</si>
  <si>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</si>
  <si>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</si>
  <si>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</si>
  <si>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</si>
  <si>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</si>
  <si>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</si>
  <si>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</si>
  <si>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</si>
  <si>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</si>
  <si>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</si>
  <si>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</si>
  <si>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</si>
  <si>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</si>
  <si>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</si>
  <si>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</si>
  <si>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</si>
  <si>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</si>
  <si>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</si>
  <si>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</si>
  <si>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</si>
  <si>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</si>
  <si>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</si>
  <si>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</si>
  <si>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</si>
  <si>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</si>
  <si>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</si>
  <si>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</si>
  <si>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</si>
  <si>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</si>
  <si>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</si>
  <si>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</si>
  <si>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</si>
  <si>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</si>
  <si>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</si>
  <si>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</si>
  <si>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</si>
  <si>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</si>
  <si>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</si>
  <si>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</si>
  <si>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</si>
  <si>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</si>
  <si>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</si>
  <si>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</si>
  <si>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</si>
  <si>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</si>
  <si>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</si>
  <si>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</si>
  <si>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</si>
  <si>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</si>
  <si>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</si>
  <si>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</si>
  <si>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</si>
  <si>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</si>
  <si>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</si>
  <si>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</si>
  <si>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</si>
  <si>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</si>
  <si>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</si>
  <si>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</si>
  <si>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</si>
  <si>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</si>
  <si>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</si>
  <si>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</si>
  <si>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</si>
  <si>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</si>
  <si>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</si>
  <si>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</si>
  <si>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</si>
  <si>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</si>
  <si>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</si>
  <si>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</si>
  <si>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</si>
  <si>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</si>
  <si>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</si>
  <si>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</si>
  <si>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</si>
  <si>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</si>
  <si>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</si>
  <si>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</si>
  <si>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</si>
  <si>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</si>
  <si>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</si>
  <si>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</si>
  <si>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</si>
  <si>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</si>
  <si>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</si>
  <si>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</si>
  <si>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</si>
  <si>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</si>
  <si>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</si>
  <si>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</si>
  <si>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</si>
  <si>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</si>
  <si>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</si>
  <si>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</si>
  <si>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</si>
  <si>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</si>
  <si>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</si>
  <si>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</si>
  <si>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</si>
  <si>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</si>
  <si>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</si>
  <si>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</si>
  <si>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</si>
  <si>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</si>
  <si>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</si>
  <si>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</si>
  <si>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</si>
  <si>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</si>
  <si>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</si>
  <si>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</si>
  <si>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</si>
  <si>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</si>
  <si>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</si>
  <si>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</si>
  <si>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</si>
  <si>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</si>
  <si>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</si>
  <si>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</si>
  <si>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</si>
  <si>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</si>
  <si>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</si>
  <si>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</si>
  <si>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</si>
  <si>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</si>
  <si>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</si>
  <si>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</si>
  <si>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</si>
  <si>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</si>
  <si>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</si>
  <si>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</si>
  <si>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</si>
  <si>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</si>
  <si>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</si>
  <si>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</si>
  <si>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</si>
  <si>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</si>
  <si>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</si>
  <si>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</si>
  <si>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</si>
  <si>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</si>
  <si>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</si>
  <si>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</si>
  <si>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</si>
  <si>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</si>
  <si>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</si>
  <si>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</si>
  <si>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</si>
  <si>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</si>
  <si>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</si>
  <si>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</si>
  <si>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</si>
  <si>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</si>
  <si>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</si>
  <si>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</si>
  <si>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</si>
  <si>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</si>
  <si>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</si>
  <si>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</si>
  <si>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</si>
  <si>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</si>
  <si>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</si>
  <si>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</si>
  <si>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</si>
  <si>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</si>
  <si>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</si>
  <si>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</si>
  <si>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</si>
  <si>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</si>
  <si>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</si>
  <si>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</si>
  <si>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</si>
  <si>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</si>
  <si>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</si>
  <si>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</si>
  <si>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</si>
  <si>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</si>
  <si>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</si>
  <si>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</si>
  <si>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</si>
  <si>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</si>
  <si>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</si>
  <si>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</si>
  <si>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</si>
  <si>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</si>
  <si>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</si>
  <si>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</si>
  <si>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</si>
  <si>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</si>
  <si>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</si>
  <si>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</si>
  <si>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</si>
  <si>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</si>
  <si>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</si>
  <si>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</si>
  <si>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</si>
  <si>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</si>
  <si>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</si>
  <si>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</si>
  <si>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</si>
  <si>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</si>
  <si>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</si>
  <si>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</si>
  <si>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</si>
  <si>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</si>
  <si>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</si>
  <si>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</si>
  <si>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</si>
  <si>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</si>
  <si>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</si>
  <si>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</si>
  <si>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</si>
  <si>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</si>
  <si>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</si>
  <si>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</si>
  <si>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</si>
  <si>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</si>
  <si>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</si>
  <si>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</si>
  <si>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</si>
  <si>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</si>
  <si>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</si>
  <si>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</si>
  <si>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</si>
  <si>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</si>
  <si>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</si>
  <si>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</si>
  <si>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</si>
  <si>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</si>
  <si>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</si>
  <si>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</si>
  <si>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</si>
  <si>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</si>
  <si>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</si>
  <si>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</si>
  <si>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</si>
  <si>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</si>
  <si>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</si>
  <si>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</si>
  <si>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</si>
  <si>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</si>
  <si>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</si>
  <si>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</si>
  <si>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</si>
  <si>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</si>
  <si>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</si>
  <si>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</si>
  <si>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</si>
  <si>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</si>
  <si>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</si>
  <si>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</si>
  <si>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</si>
  <si>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</si>
  <si>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</si>
  <si>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</si>
  <si>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</si>
  <si>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</si>
  <si>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</si>
  <si>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</si>
  <si>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</si>
  <si>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</si>
  <si>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</si>
  <si>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</si>
  <si>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</si>
  <si>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</si>
  <si>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</si>
  <si>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</si>
  <si>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</si>
  <si>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</si>
  <si>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</si>
  <si>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</si>
  <si>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</si>
  <si>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</si>
  <si>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</si>
  <si>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</si>
  <si>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</si>
  <si>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</si>
  <si>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</si>
  <si>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</si>
  <si>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</si>
  <si>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</si>
  <si>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</si>
  <si>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</si>
  <si>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</si>
  <si>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</si>
  <si>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</si>
  <si>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</si>
  <si>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</si>
  <si>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</si>
  <si>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</si>
  <si>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</si>
  <si>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</si>
  <si>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</si>
  <si>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</si>
  <si>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</si>
  <si>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</si>
  <si>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</si>
  <si>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</si>
  <si>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</si>
  <si>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</si>
  <si>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</si>
  <si>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</si>
  <si>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</si>
  <si>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</si>
  <si>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</si>
  <si>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</si>
  <si>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</si>
  <si>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</si>
  <si>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</si>
  <si>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</si>
  <si>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</si>
  <si>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</si>
  <si>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</si>
  <si>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</si>
  <si>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</si>
  <si>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</si>
  <si>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</si>
  <si>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</si>
  <si>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</si>
  <si>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</si>
  <si>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</si>
  <si>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</si>
  <si>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</si>
  <si>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</si>
  <si>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</si>
  <si>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</si>
  <si>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</si>
  <si>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</si>
  <si>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</si>
  <si>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</si>
  <si>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</si>
  <si>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</si>
  <si>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</si>
  <si>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</si>
  <si>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</si>
  <si>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</si>
  <si>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</si>
  <si>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</si>
  <si>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</si>
  <si>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</si>
  <si>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</si>
  <si>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</si>
  <si>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</si>
  <si>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</si>
  <si>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</si>
  <si>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</si>
  <si>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</si>
  <si>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</si>
  <si>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</si>
  <si>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</si>
  <si>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</si>
  <si>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</si>
  <si>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</si>
  <si>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</si>
  <si>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</si>
  <si>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</si>
  <si>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</si>
  <si>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</si>
  <si>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</si>
  <si>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</si>
  <si>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</si>
  <si>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</si>
  <si>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</si>
  <si>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</si>
  <si>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</si>
  <si>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</si>
  <si>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</si>
  <si>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</si>
  <si>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</si>
  <si>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</si>
  <si>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</si>
  <si>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</si>
  <si>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</si>
  <si>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</si>
  <si>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</si>
  <si>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</si>
  <si>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</si>
  <si>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</si>
  <si>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</si>
  <si>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</si>
  <si>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</si>
  <si>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</si>
  <si>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</si>
  <si>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</si>
  <si>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</si>
  <si>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</si>
  <si>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</si>
  <si>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</si>
  <si>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</si>
  <si>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</si>
  <si>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</si>
  <si>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</si>
  <si>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</si>
  <si>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</si>
  <si>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</si>
  <si>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</si>
  <si>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</si>
  <si>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</si>
  <si>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</si>
  <si>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</si>
  <si>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</si>
  <si>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</si>
  <si>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</si>
  <si>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</si>
  <si>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</si>
  <si>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</si>
  <si>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</si>
  <si>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</si>
  <si>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</si>
  <si>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</si>
  <si>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</si>
  <si>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</si>
  <si>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</si>
  <si>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</si>
  <si>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</si>
  <si>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</si>
  <si>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</si>
  <si>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</si>
  <si>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</si>
  <si>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</si>
  <si>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</si>
  <si>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</si>
  <si>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</si>
  <si>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</si>
  <si>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</si>
  <si>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</si>
  <si>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</si>
  <si>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</si>
  <si>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</si>
  <si>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</si>
  <si>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</si>
  <si>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</si>
  <si>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</si>
  <si>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</si>
  <si>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</si>
  <si>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</si>
  <si>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</si>
  <si>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</si>
  <si>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</si>
  <si>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</si>
  <si>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</si>
  <si>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</si>
  <si>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</si>
  <si>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</si>
  <si>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</si>
  <si>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</si>
  <si>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</si>
  <si>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</si>
  <si>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</si>
  <si>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</si>
  <si>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</si>
  <si>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</si>
  <si>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</si>
  <si>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</si>
  <si>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</si>
  <si>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</si>
  <si>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</si>
  <si>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</si>
  <si>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</si>
  <si>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</si>
  <si>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</si>
  <si>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</si>
  <si>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</si>
  <si>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</si>
  <si>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</si>
  <si>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</si>
  <si>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</si>
  <si>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</si>
  <si>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</si>
  <si>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</si>
  <si>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</si>
  <si>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</si>
  <si>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</si>
  <si>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</si>
  <si>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</si>
  <si>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</si>
  <si>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</si>
  <si>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</si>
  <si>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</si>
  <si>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</si>
  <si>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</si>
  <si>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</si>
  <si>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</si>
  <si>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</si>
  <si>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</si>
  <si>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</si>
  <si>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</si>
  <si>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</si>
  <si>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</si>
  <si>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</si>
  <si>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</si>
  <si>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</si>
  <si>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</si>
  <si>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</si>
  <si>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</si>
  <si>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</si>
  <si>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</si>
  <si>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</si>
  <si>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</si>
  <si>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</si>
  <si>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</si>
  <si>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</si>
  <si>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</si>
  <si>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</si>
  <si>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</si>
  <si>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</si>
  <si>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</si>
  <si>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</si>
  <si>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</si>
  <si>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</si>
  <si>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</si>
  <si>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</si>
  <si>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</si>
  <si>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</si>
  <si>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</si>
  <si>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</si>
  <si>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</si>
  <si>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</si>
  <si>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</si>
  <si>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</si>
  <si>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</si>
  <si>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</si>
  <si>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</si>
  <si>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</si>
  <si>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</si>
  <si>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</si>
  <si>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</si>
  <si>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</si>
  <si>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</si>
  <si>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</si>
  <si>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</si>
  <si>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</si>
  <si>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</si>
  <si>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</si>
  <si>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</si>
  <si>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</si>
  <si>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</si>
  <si>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</si>
  <si>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</si>
  <si>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</si>
  <si>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</si>
  <si>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</si>
  <si>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</si>
  <si>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</si>
  <si>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</si>
  <si>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</si>
  <si>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</si>
  <si>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</si>
  <si>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</si>
  <si>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</si>
  <si>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</si>
  <si>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</si>
  <si>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</si>
  <si>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</si>
  <si>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</si>
  <si>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</si>
  <si>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</si>
  <si>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</si>
  <si>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</si>
  <si>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</si>
  <si>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</si>
  <si>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</si>
  <si>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</si>
  <si>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</si>
  <si>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</si>
  <si>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</si>
  <si>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</si>
  <si>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</si>
  <si>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</si>
  <si>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</si>
  <si>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</si>
  <si>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</si>
  <si>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</si>
  <si>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</si>
  <si>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</si>
  <si>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</si>
  <si>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</si>
  <si>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</si>
  <si>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</si>
  <si>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</si>
  <si>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</si>
  <si>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</si>
  <si>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</si>
  <si>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</si>
  <si>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</si>
  <si>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</si>
  <si>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</si>
  <si>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</si>
  <si>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</si>
  <si>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</si>
  <si>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</si>
  <si>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</si>
  <si>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</si>
  <si>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</si>
  <si>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</si>
  <si>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</si>
  <si>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</si>
  <si>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</si>
  <si>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</si>
  <si>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</si>
  <si>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</si>
  <si>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</si>
  <si>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</si>
  <si>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</si>
  <si>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</si>
  <si>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</si>
  <si>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</si>
  <si>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</si>
  <si>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</si>
  <si>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</si>
  <si>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</si>
  <si>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</si>
  <si>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</si>
  <si>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</si>
  <si>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</si>
  <si>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</si>
  <si>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</si>
  <si>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</si>
  <si>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</si>
  <si>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</si>
  <si>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</si>
  <si>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</si>
  <si>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</si>
  <si>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</si>
  <si>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</si>
  <si>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</si>
  <si>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</si>
  <si>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</si>
  <si>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</si>
  <si>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</si>
  <si>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</si>
  <si>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</si>
  <si>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</si>
  <si>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</si>
  <si>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</si>
  <si>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</si>
  <si>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</si>
  <si>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</si>
  <si>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</si>
  <si>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</si>
  <si>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</si>
  <si>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</si>
  <si>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</si>
  <si>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</si>
  <si>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</si>
  <si>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</si>
  <si>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</si>
  <si>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</si>
  <si>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</si>
  <si>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</si>
  <si>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</si>
  <si>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</si>
  <si>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</si>
  <si>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</si>
  <si>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</si>
  <si>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</si>
  <si>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</si>
  <si>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</si>
  <si>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</si>
  <si>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</si>
  <si>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</si>
  <si>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</si>
  <si>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</si>
  <si>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</si>
  <si>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</si>
  <si>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</si>
  <si>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</si>
  <si>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</si>
  <si>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</si>
  <si>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</si>
  <si>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</si>
  <si>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</si>
  <si>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</si>
  <si>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</si>
  <si>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</si>
  <si>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</si>
  <si>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</si>
  <si>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</si>
  <si>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</si>
  <si>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</si>
  <si>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</si>
  <si>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</si>
  <si>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</si>
  <si>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</si>
  <si>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</si>
  <si>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</si>
  <si>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</si>
  <si>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</si>
  <si>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</si>
  <si>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</si>
  <si>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</si>
  <si>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</si>
  <si>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</si>
  <si>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</si>
  <si>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</si>
  <si>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</si>
  <si>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</si>
  <si>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</si>
  <si>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</si>
  <si>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</si>
  <si>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</si>
  <si>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</si>
  <si>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</si>
  <si>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</si>
  <si>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</si>
  <si>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</si>
  <si>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</si>
  <si>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</si>
  <si>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</si>
  <si>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</si>
  <si>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</si>
  <si>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</si>
  <si>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</si>
  <si>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</si>
  <si>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</si>
  <si>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</si>
  <si>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</si>
  <si>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</si>
  <si>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</si>
  <si>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</si>
  <si>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</si>
  <si>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</si>
  <si>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</si>
  <si>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</si>
  <si>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</si>
  <si>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</si>
  <si>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</si>
  <si>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</si>
  <si>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</si>
  <si>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</si>
  <si>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</si>
  <si>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</si>
  <si>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</si>
  <si>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</si>
  <si>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</si>
  <si>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</si>
  <si>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</si>
  <si>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</si>
  <si>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</si>
  <si>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</si>
  <si>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</si>
  <si>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</si>
  <si>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</si>
  <si>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</si>
  <si>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</si>
  <si>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</si>
  <si>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</si>
  <si>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</si>
  <si>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</si>
  <si>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</si>
  <si>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</si>
  <si>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</si>
  <si>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</si>
  <si>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</si>
  <si>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</si>
  <si>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</si>
  <si>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</si>
  <si>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</si>
  <si>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</si>
  <si>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</si>
  <si>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</si>
  <si>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</si>
  <si>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</si>
  <si>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</si>
  <si>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</si>
  <si>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</si>
  <si>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</si>
  <si>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</si>
  <si>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</si>
  <si>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</si>
  <si>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</si>
  <si>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</si>
  <si>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</si>
  <si>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</si>
  <si>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</si>
  <si>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</si>
  <si>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</si>
  <si>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</si>
  <si>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</si>
  <si>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</si>
  <si>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</si>
  <si>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</si>
  <si>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</si>
  <si>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</si>
  <si>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</si>
  <si>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</si>
  <si>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</si>
  <si>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</si>
  <si>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</si>
  <si>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</si>
  <si>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</si>
  <si>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</si>
  <si>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</si>
  <si>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</si>
  <si>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</si>
  <si>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</si>
  <si>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</si>
  <si>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</si>
  <si>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</si>
  <si>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</si>
  <si>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</si>
  <si>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</si>
  <si>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</si>
  <si>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</si>
  <si>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</si>
  <si>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</si>
  <si>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</si>
  <si>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</si>
  <si>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</si>
  <si>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</si>
  <si>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</si>
  <si>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</si>
  <si>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</si>
  <si>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</si>
  <si>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</si>
  <si>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</si>
  <si>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</si>
  <si>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</si>
  <si>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</si>
  <si>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</si>
  <si>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</si>
  <si>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</si>
  <si>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</si>
  <si>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</si>
  <si>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</si>
  <si>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</si>
  <si>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</si>
  <si>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</si>
  <si>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</si>
  <si>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</si>
  <si>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</si>
  <si>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</si>
  <si>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</si>
  <si>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</si>
  <si>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</si>
  <si>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</si>
  <si>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</si>
  <si>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</si>
  <si>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</si>
  <si>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</si>
  <si>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</si>
  <si>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</si>
  <si>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</si>
  <si>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</si>
  <si>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</si>
  <si>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</si>
  <si>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</si>
  <si>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</si>
  <si>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</si>
  <si>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</si>
  <si>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</si>
  <si>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</si>
  <si>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</si>
  <si>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</si>
  <si>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</si>
  <si>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</si>
  <si>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</si>
  <si>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</si>
  <si>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</si>
  <si>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</si>
  <si>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</si>
  <si>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</si>
  <si>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</si>
  <si>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</si>
  <si>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</si>
  <si>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</si>
  <si>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</si>
  <si>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</si>
  <si>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</si>
  <si>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</si>
  <si>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</si>
  <si>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</si>
  <si>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</si>
  <si>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</si>
  <si>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</si>
  <si>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</si>
  <si>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</si>
  <si>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</si>
  <si>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</si>
  <si>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</si>
  <si>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</si>
  <si>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</si>
  <si>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</si>
  <si>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</si>
  <si>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</si>
  <si>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</si>
  <si>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</si>
  <si>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</si>
  <si>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</si>
  <si>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</si>
  <si>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</si>
  <si>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</si>
  <si>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</si>
  <si>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</si>
  <si>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</si>
  <si>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</si>
  <si>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</si>
  <si>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</si>
  <si>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</si>
  <si>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</si>
  <si>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</si>
  <si>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</si>
  <si>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</si>
  <si>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</si>
  <si>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</si>
  <si>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</si>
  <si>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</si>
  <si>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</si>
  <si>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</si>
  <si>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</si>
  <si>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</si>
  <si>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</si>
  <si>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</si>
  <si>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</si>
  <si>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</si>
  <si>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</si>
  <si>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</si>
  <si>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</si>
  <si>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</si>
  <si>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</si>
  <si>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</si>
  <si>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</si>
  <si>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</si>
  <si>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</si>
  <si>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</si>
  <si>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</si>
  <si>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</si>
  <si>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</si>
  <si>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</si>
  <si>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</si>
  <si>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</si>
  <si>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</si>
  <si>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</si>
  <si>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</si>
  <si>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</si>
  <si>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</si>
  <si>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</si>
  <si>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</si>
  <si>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</si>
  <si>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</si>
  <si>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</si>
  <si>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</si>
  <si>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</si>
  <si>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</si>
  <si>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</si>
  <si>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</si>
  <si>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</si>
  <si>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</si>
  <si>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</si>
  <si>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</si>
  <si>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</si>
  <si>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</si>
  <si>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</si>
  <si>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</si>
  <si>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</si>
  <si>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</si>
  <si>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</si>
  <si>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</si>
  <si>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</si>
  <si>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</si>
  <si>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</si>
  <si>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</si>
  <si>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</si>
  <si>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</si>
  <si>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</si>
  <si>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</si>
  <si>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</si>
  <si>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</si>
  <si>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</si>
  <si>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</si>
  <si>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</si>
  <si>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</si>
  <si>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</si>
  <si>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</si>
  <si>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</si>
  <si>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</si>
  <si>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</si>
  <si>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</si>
  <si>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</si>
  <si>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</si>
  <si>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</si>
  <si>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</si>
  <si>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</si>
  <si>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</si>
  <si>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</si>
  <si>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</si>
  <si>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</si>
  <si>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</si>
  <si>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</si>
  <si>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</si>
  <si>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</si>
  <si>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</si>
  <si>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</si>
  <si>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</si>
  <si>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</si>
  <si>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</si>
  <si>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</si>
  <si>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</si>
  <si>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</si>
  <si>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</si>
  <si>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</si>
  <si>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</si>
  <si>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</si>
  <si>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</si>
  <si>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</si>
  <si>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</si>
  <si>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</si>
  <si>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</si>
  <si>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</si>
  <si>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</si>
  <si>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</si>
  <si>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</si>
  <si>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</si>
  <si>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</si>
  <si>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</si>
  <si>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</si>
  <si>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</si>
  <si>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</si>
  <si>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</si>
  <si>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</si>
  <si>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</si>
  <si>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</si>
  <si>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</si>
  <si>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</si>
  <si>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</si>
  <si>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</si>
  <si>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</si>
  <si>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</si>
  <si>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</si>
  <si>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</si>
  <si>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</si>
  <si>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</si>
  <si>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</si>
  <si>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</si>
  <si>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</si>
  <si>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</si>
  <si>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</si>
  <si>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</si>
  <si>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</si>
  <si>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</si>
  <si>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</si>
  <si>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</si>
  <si>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</si>
  <si>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</si>
  <si>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</si>
  <si>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</si>
  <si>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</si>
  <si>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</si>
  <si>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</si>
  <si>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</si>
  <si>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</si>
  <si>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</si>
  <si>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</si>
  <si>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</si>
  <si>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</si>
  <si>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</si>
  <si>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</si>
  <si>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</si>
  <si>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</si>
  <si>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</si>
  <si>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</si>
  <si>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</si>
  <si>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</si>
  <si>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</si>
  <si>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</si>
  <si>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</si>
  <si>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</si>
  <si>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</si>
  <si>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</si>
  <si>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</si>
  <si>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</si>
  <si>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</si>
  <si>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</si>
  <si>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</si>
  <si>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</si>
  <si>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</si>
  <si>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</si>
  <si>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</si>
  <si>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</si>
  <si>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</si>
  <si>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</si>
  <si>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</si>
  <si>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</si>
  <si>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</si>
  <si>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</si>
  <si>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</si>
  <si>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</si>
  <si>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</si>
  <si>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</si>
  <si>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</si>
  <si>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</si>
  <si>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</si>
  <si>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</si>
  <si>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</si>
  <si>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</si>
  <si>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</si>
  <si>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</si>
  <si>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</si>
  <si>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</si>
  <si>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</si>
  <si>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</si>
  <si>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</si>
  <si>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</si>
  <si>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</si>
  <si>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</si>
  <si>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</si>
  <si>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</si>
  <si>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</si>
  <si>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</si>
  <si>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</si>
  <si>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</si>
  <si>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</si>
  <si>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</si>
  <si>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</si>
  <si>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</si>
  <si>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</si>
  <si>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</si>
  <si>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</si>
  <si>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</si>
  <si>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</si>
  <si>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</si>
  <si>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</si>
  <si>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</si>
  <si>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</si>
  <si>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</si>
  <si>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</si>
  <si>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</si>
  <si>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</si>
  <si>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</si>
  <si>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</si>
  <si>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</si>
  <si>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</si>
  <si>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</si>
  <si>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</si>
  <si>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</si>
  <si>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</si>
  <si>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</si>
  <si>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</si>
  <si>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</si>
  <si>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</si>
  <si>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</si>
  <si>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</si>
  <si>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</si>
  <si>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</si>
  <si>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</si>
  <si>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</si>
  <si>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</si>
  <si>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</si>
  <si>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</si>
  <si>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</si>
  <si>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</si>
  <si>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</si>
  <si>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</si>
  <si>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</si>
  <si>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</si>
  <si>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</si>
  <si>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</si>
  <si>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</si>
  <si>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</si>
  <si>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</si>
  <si>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</si>
  <si>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</si>
  <si>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</si>
  <si>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</si>
  <si>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</si>
  <si>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</si>
  <si>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</si>
  <si>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</si>
  <si>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</si>
  <si>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</si>
  <si>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</si>
  <si>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</si>
  <si>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</si>
  <si>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</si>
  <si>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</si>
  <si>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</si>
  <si>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</si>
  <si>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</si>
  <si>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</si>
  <si>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</si>
  <si>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</si>
  <si>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</si>
  <si>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</si>
  <si>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</si>
  <si>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</si>
  <si>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</si>
  <si>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</si>
  <si>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</si>
  <si>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</si>
  <si>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</si>
  <si>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</si>
  <si>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</si>
  <si>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</si>
  <si>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</si>
  <si>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</si>
  <si>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</si>
  <si>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</si>
  <si>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</si>
  <si>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</si>
  <si>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</si>
  <si>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</si>
  <si>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</si>
  <si>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</si>
  <si>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</si>
  <si>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</si>
  <si>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</si>
  <si>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</si>
  <si>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</si>
  <si>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</si>
  <si>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</si>
  <si>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</si>
  <si>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</si>
  <si>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</si>
  <si>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</si>
  <si>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</si>
  <si>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</si>
  <si>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</si>
  <si>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</si>
  <si>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</si>
  <si>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</si>
  <si>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</si>
  <si>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</si>
  <si>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</si>
  <si>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</si>
  <si>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</si>
  <si>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</si>
  <si>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</si>
  <si>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</si>
  <si>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</si>
  <si>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</si>
  <si>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</si>
  <si>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</si>
  <si>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</si>
  <si>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</si>
  <si>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</si>
  <si>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</si>
  <si>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</si>
  <si>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</si>
  <si>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</si>
  <si>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</si>
  <si>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</si>
  <si>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</si>
  <si>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</si>
  <si>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</si>
  <si>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</si>
  <si>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</si>
  <si>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</si>
  <si>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</si>
  <si>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</si>
  <si>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</si>
  <si>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</si>
  <si>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</si>
  <si>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</si>
  <si>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</si>
  <si>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</si>
  <si>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</si>
  <si>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</si>
  <si>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</si>
  <si>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</si>
  <si>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</si>
  <si>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</si>
  <si>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</si>
  <si>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</si>
  <si>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</si>
  <si>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</si>
  <si>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</si>
  <si>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</si>
  <si>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</si>
  <si>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</si>
  <si>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</si>
  <si>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</si>
  <si>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</si>
  <si>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</si>
  <si>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</si>
  <si>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</si>
  <si>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</si>
  <si>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</si>
  <si>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</si>
  <si>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</si>
  <si>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</si>
  <si>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</si>
  <si>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</si>
  <si>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</si>
  <si>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</si>
  <si>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</si>
  <si>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</si>
  <si>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</si>
  <si>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</si>
  <si>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</si>
  <si>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</si>
  <si>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</si>
  <si>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</si>
  <si>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</si>
  <si>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</si>
  <si>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</si>
  <si>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</si>
  <si>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</si>
  <si>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</si>
  <si>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</si>
  <si>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</si>
  <si>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</si>
  <si>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</si>
  <si>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</si>
  <si>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</si>
  <si>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</si>
  <si>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</si>
  <si>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</si>
  <si>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</si>
  <si>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</si>
  <si>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</si>
  <si>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</si>
  <si>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</si>
  <si>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</si>
  <si>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</si>
  <si>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</si>
  <si>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</si>
  <si>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</si>
  <si>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</si>
  <si>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</si>
  <si>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</si>
  <si>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</si>
  <si>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</si>
  <si>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</si>
  <si>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</si>
  <si>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</si>
  <si>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</si>
  <si>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</si>
  <si>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</si>
  <si>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</si>
  <si>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</si>
  <si>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</si>
  <si>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</si>
  <si>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</si>
  <si>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</si>
  <si>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</si>
  <si>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</si>
  <si>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</si>
  <si>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</si>
  <si>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</si>
  <si>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</si>
  <si>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</si>
  <si>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</si>
  <si>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</si>
  <si>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</si>
  <si>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</si>
  <si>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</si>
  <si>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</si>
  <si>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</si>
  <si>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</si>
  <si>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</si>
  <si>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</si>
  <si>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</si>
  <si>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</si>
  <si>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</si>
  <si>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</si>
  <si>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</si>
  <si>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</si>
  <si>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</si>
  <si>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</si>
  <si>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</si>
  <si>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</si>
  <si>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</si>
  <si>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</si>
  <si>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</si>
  <si>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</si>
  <si>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</si>
  <si>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</si>
  <si>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</si>
  <si>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</si>
  <si>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</si>
  <si>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</si>
  <si>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</si>
  <si>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</si>
  <si>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</si>
  <si>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</si>
  <si>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</si>
  <si>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</si>
  <si>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</si>
  <si>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</si>
  <si>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</si>
  <si>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</si>
  <si>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</si>
  <si>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</si>
  <si>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</si>
  <si>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</si>
  <si>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</si>
  <si>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</si>
  <si>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</si>
  <si>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</si>
  <si>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</si>
  <si>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</si>
  <si>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</si>
  <si>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</si>
  <si>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</si>
  <si>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</si>
  <si>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</si>
  <si>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</si>
  <si>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</si>
  <si>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</si>
  <si>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</si>
  <si>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</si>
  <si>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</si>
  <si>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</si>
  <si>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</si>
  <si>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</si>
  <si>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</si>
  <si>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</si>
  <si>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</si>
  <si>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</si>
  <si>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</si>
  <si>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</si>
  <si>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</si>
  <si>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</si>
  <si>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</si>
  <si>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</si>
  <si>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</si>
  <si>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</si>
  <si>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</si>
  <si>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</si>
  <si>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</si>
  <si>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</si>
  <si>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</si>
  <si>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</si>
  <si>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</si>
  <si>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</si>
  <si>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</si>
  <si>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</si>
  <si>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</si>
  <si>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</si>
  <si>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</si>
  <si>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</si>
  <si>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</si>
  <si>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</si>
  <si>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</si>
  <si>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</si>
  <si>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</si>
  <si>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</si>
  <si>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</si>
  <si>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</si>
  <si>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</si>
  <si>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</si>
  <si>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</si>
  <si>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</si>
  <si>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</si>
  <si>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</si>
  <si>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</si>
  <si>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</si>
  <si>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</si>
  <si>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</si>
  <si>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</si>
  <si>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</si>
  <si>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</si>
  <si>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</si>
  <si>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</si>
  <si>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</si>
  <si>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</si>
  <si>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</si>
  <si>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</si>
  <si>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</si>
  <si>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</si>
  <si>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</si>
  <si>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</si>
  <si>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</si>
  <si>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</si>
  <si>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</si>
  <si>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</si>
  <si>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</si>
  <si>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</si>
  <si>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</si>
  <si>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</si>
  <si>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</si>
  <si>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</si>
  <si>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</si>
  <si>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</si>
  <si>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</si>
  <si>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</si>
  <si>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</si>
  <si>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</si>
  <si>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</si>
  <si>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</si>
  <si>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</si>
  <si>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</si>
  <si>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</si>
  <si>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</si>
  <si>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</si>
  <si>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</si>
  <si>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</si>
  <si>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</si>
  <si>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</si>
  <si>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</si>
  <si>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</si>
  <si>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</si>
  <si>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</si>
  <si>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</si>
  <si>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</si>
  <si>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</si>
  <si>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</si>
  <si>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</si>
  <si>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</si>
  <si>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</si>
  <si>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</si>
  <si>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</si>
  <si>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</si>
  <si>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</si>
  <si>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</si>
  <si>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</si>
  <si>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</si>
  <si>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</si>
  <si>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</si>
  <si>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</si>
  <si>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</si>
  <si>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</si>
  <si>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</si>
  <si>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</si>
  <si>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</si>
  <si>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</si>
  <si>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</si>
  <si>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</si>
  <si>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</si>
  <si>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</si>
  <si>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</si>
  <si>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</si>
  <si>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</si>
  <si>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</si>
  <si>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</si>
  <si>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</si>
  <si>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</si>
  <si>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</si>
  <si>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</si>
  <si>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</si>
  <si>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</si>
  <si>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</si>
  <si>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</si>
  <si>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</si>
  <si>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</si>
  <si>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</si>
  <si>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</si>
  <si>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</si>
  <si>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</si>
  <si>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</si>
  <si>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</si>
  <si>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</si>
  <si>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</si>
  <si>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</si>
  <si>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</si>
  <si>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</si>
  <si>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</si>
  <si>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</si>
  <si>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</si>
  <si>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</si>
  <si>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</si>
  <si>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</si>
  <si>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</si>
  <si>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</si>
  <si>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</si>
  <si>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</si>
  <si>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</si>
  <si>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</si>
  <si>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</si>
  <si>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</si>
  <si>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</si>
  <si>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</si>
  <si>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</si>
  <si>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</si>
  <si>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</si>
  <si>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</si>
  <si>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</si>
  <si>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</si>
  <si>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</si>
  <si>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</si>
  <si>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</si>
  <si>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</si>
  <si>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</si>
  <si>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</si>
  <si>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</si>
  <si>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</si>
  <si>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</si>
  <si>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</si>
  <si>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</si>
  <si>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</si>
  <si>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</si>
  <si>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</si>
  <si>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</si>
  <si>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</si>
  <si>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</si>
  <si>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</si>
  <si>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</si>
  <si>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</si>
  <si>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</si>
  <si>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</si>
  <si>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</si>
  <si>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</si>
  <si>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</si>
  <si>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</si>
  <si>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</si>
  <si>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</si>
  <si>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</si>
  <si>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</si>
  <si>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</si>
  <si>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</si>
  <si>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</si>
  <si>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</si>
  <si>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</si>
  <si>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</si>
  <si>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</si>
  <si>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</si>
  <si>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</si>
  <si>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</si>
  <si>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</si>
  <si>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</si>
  <si>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</si>
  <si>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</si>
  <si>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</si>
  <si>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</si>
  <si>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</si>
  <si>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</si>
  <si>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</si>
  <si>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</si>
  <si>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</si>
  <si>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</si>
  <si>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</si>
  <si>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</si>
  <si>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</si>
  <si>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</si>
  <si>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</si>
  <si>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</si>
  <si>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</si>
  <si>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</si>
  <si>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</si>
  <si>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</si>
  <si>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</si>
  <si>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</si>
  <si>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</si>
  <si>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</si>
  <si>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</si>
  <si>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</si>
  <si>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</si>
  <si>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</si>
  <si>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</si>
  <si>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</si>
  <si>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</si>
  <si>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</si>
  <si>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</si>
  <si>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</si>
  <si>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</si>
  <si>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</si>
  <si>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</si>
  <si>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</si>
  <si>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</si>
  <si>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</si>
  <si>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</si>
  <si>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</si>
  <si>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</si>
  <si>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</si>
  <si>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</si>
  <si>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</si>
  <si>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</si>
  <si>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</si>
  <si>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</si>
  <si>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</si>
  <si>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</si>
  <si>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</si>
  <si>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</si>
  <si>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</si>
  <si>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</si>
  <si>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</si>
  <si>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</si>
  <si>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</si>
  <si>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</si>
  <si>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</si>
  <si>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</si>
  <si>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</si>
  <si>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</si>
  <si>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</si>
  <si>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</si>
  <si>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</si>
  <si>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</si>
  <si>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</si>
  <si>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</si>
  <si>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</si>
  <si>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</si>
  <si>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</si>
  <si>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</si>
  <si>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</si>
  <si>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</si>
  <si>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</si>
  <si>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</si>
  <si>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</si>
  <si>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</si>
  <si>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</si>
  <si>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</si>
  <si>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</si>
  <si>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</si>
  <si>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</si>
  <si>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</si>
  <si>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</si>
  <si>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</si>
  <si>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</si>
  <si>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</si>
  <si>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</si>
  <si>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</si>
  <si>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</si>
  <si>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</si>
  <si>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</si>
  <si>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</si>
  <si>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</si>
  <si>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</si>
  <si>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</si>
  <si>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</si>
  <si>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</si>
  <si>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</si>
  <si>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</si>
  <si>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</si>
  <si>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</si>
  <si>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</si>
  <si>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</si>
  <si>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</si>
  <si>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</si>
  <si>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</si>
  <si>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</si>
  <si>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</si>
  <si>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</si>
  <si>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</si>
  <si>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</si>
  <si>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</si>
  <si>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</si>
  <si>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</si>
  <si>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</si>
  <si>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</si>
  <si>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</si>
  <si>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</si>
  <si>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</si>
  <si>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</si>
  <si>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</si>
  <si>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</si>
  <si>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</si>
  <si>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</si>
  <si>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</si>
  <si>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</si>
  <si>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</si>
  <si>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</si>
  <si>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</si>
  <si>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</si>
  <si>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</si>
  <si>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</si>
  <si>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</si>
  <si>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</si>
  <si>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</si>
  <si>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</si>
  <si>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</si>
  <si>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</si>
  <si>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</si>
  <si>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</si>
  <si>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</si>
  <si>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</si>
  <si>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</si>
  <si>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</si>
  <si>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</si>
  <si>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</si>
  <si>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</si>
  <si>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</si>
  <si>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</si>
  <si>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</si>
  <si>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</si>
  <si>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</si>
  <si>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</si>
  <si>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</si>
  <si>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</si>
  <si>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</si>
  <si>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</si>
  <si>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</si>
  <si>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</si>
  <si>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</si>
  <si>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</si>
  <si>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</si>
  <si>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</si>
  <si>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</si>
  <si>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</si>
  <si>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</si>
  <si>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</si>
  <si>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</si>
  <si>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</si>
  <si>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</si>
  <si>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</si>
  <si>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</si>
  <si>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</si>
  <si>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</si>
  <si>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</si>
  <si>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</si>
  <si>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</si>
  <si>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</si>
  <si>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</si>
  <si>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</si>
  <si>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</si>
  <si>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</si>
  <si>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</si>
  <si>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</si>
  <si>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</si>
  <si>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</si>
  <si>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</si>
  <si>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</si>
  <si>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</si>
  <si>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</si>
  <si>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</si>
  <si>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</si>
  <si>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</si>
  <si>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</si>
  <si>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</si>
  <si>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</si>
  <si>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</si>
  <si>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</si>
  <si>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</si>
  <si>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</si>
  <si>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</si>
  <si>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</si>
  <si>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</si>
  <si>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</si>
  <si>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</si>
  <si>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</si>
  <si>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</si>
  <si>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</si>
  <si>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</si>
  <si>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</si>
  <si>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</si>
  <si>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</si>
  <si>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</si>
  <si>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</si>
  <si>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</si>
  <si>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</si>
  <si>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</si>
  <si>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</si>
  <si>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</si>
  <si>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</si>
  <si>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</si>
  <si>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</si>
  <si>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</si>
  <si>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</si>
  <si>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</si>
  <si>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</si>
  <si>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</si>
  <si>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</si>
  <si>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</si>
  <si>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</si>
  <si>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</si>
  <si>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</si>
  <si>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</si>
  <si>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</si>
  <si>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</si>
  <si>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</si>
  <si>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</si>
  <si>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</si>
  <si>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</si>
  <si>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</si>
  <si>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</si>
  <si>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</si>
  <si>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</si>
  <si>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</si>
  <si>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</si>
  <si>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</si>
  <si>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</si>
  <si>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</si>
  <si>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</si>
  <si>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</si>
  <si>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</si>
  <si>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</si>
  <si>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</si>
  <si>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</si>
  <si>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</si>
  <si>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</si>
  <si>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</si>
  <si>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</si>
  <si>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</si>
  <si>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</si>
  <si>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</si>
  <si>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</si>
  <si>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</si>
  <si>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</si>
  <si>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</si>
  <si>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</si>
  <si>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</si>
  <si>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</si>
  <si>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</si>
  <si>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</si>
  <si>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</si>
  <si>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</si>
  <si>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</si>
  <si>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</si>
  <si>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</si>
  <si>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</si>
  <si>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</si>
  <si>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</si>
  <si>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</si>
  <si>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</si>
  <si>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</si>
  <si>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</si>
  <si>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</si>
  <si>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</si>
  <si>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</si>
  <si>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</si>
  <si>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</si>
  <si>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</si>
  <si>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</si>
  <si>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</si>
  <si>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</si>
  <si>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</si>
  <si>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</si>
  <si>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</si>
  <si>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</si>
  <si>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</si>
  <si>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</si>
  <si>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</si>
  <si>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</si>
  <si>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</si>
  <si>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</si>
  <si>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</si>
  <si>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</si>
  <si>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</si>
  <si>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</si>
  <si>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</si>
  <si>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</si>
  <si>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</si>
  <si>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</si>
  <si>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</si>
  <si>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</si>
  <si>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</si>
  <si>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</si>
  <si>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</si>
  <si>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</si>
  <si>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</si>
  <si>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</si>
  <si>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</si>
  <si>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</si>
  <si>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</si>
  <si>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</si>
  <si>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</si>
  <si>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</si>
  <si>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</si>
  <si>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</si>
  <si>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</si>
  <si>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</si>
  <si>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</si>
  <si>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</si>
  <si>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</si>
  <si>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</si>
  <si>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</si>
  <si>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</si>
  <si>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</si>
  <si>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</si>
  <si>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</si>
  <si>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</si>
  <si>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</si>
  <si>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</si>
  <si>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</si>
  <si>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</si>
  <si>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</si>
  <si>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</si>
  <si>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</si>
  <si>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</si>
  <si>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</si>
  <si>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</si>
  <si>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</si>
  <si>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</si>
  <si>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</si>
  <si>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</si>
  <si>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</si>
  <si>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</si>
  <si>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</si>
  <si>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</si>
  <si>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</si>
  <si>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</si>
  <si>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</si>
  <si>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</si>
  <si>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</si>
  <si>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</si>
  <si>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</si>
  <si>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</si>
  <si>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</si>
  <si>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</si>
  <si>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</si>
  <si>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</si>
  <si>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</si>
  <si>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</si>
  <si>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</si>
  <si>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</si>
  <si>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</si>
  <si>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</si>
  <si>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</si>
  <si>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</si>
  <si>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</si>
  <si>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</si>
  <si>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</si>
  <si>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</si>
  <si>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</si>
  <si>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</si>
  <si>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</si>
  <si>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</si>
  <si>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</si>
  <si>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</si>
  <si>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</si>
  <si>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</si>
  <si>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</si>
  <si>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</si>
  <si>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</si>
  <si>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</si>
  <si>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</si>
  <si>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</si>
  <si>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</si>
  <si>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</si>
  <si>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</si>
  <si>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</si>
  <si>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</si>
  <si>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</si>
  <si>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</si>
  <si>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</si>
  <si>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</si>
  <si>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</si>
  <si>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</si>
  <si>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</si>
  <si>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</si>
  <si>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</si>
  <si>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</si>
  <si>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</si>
  <si>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</si>
  <si>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</si>
  <si>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</si>
  <si>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</si>
  <si>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</si>
  <si>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</si>
  <si>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</si>
  <si>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</si>
  <si>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</si>
  <si>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</si>
  <si>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</si>
  <si>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</si>
  <si>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</si>
  <si>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</si>
  <si>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</si>
  <si>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</si>
  <si>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</si>
  <si>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</si>
  <si>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</si>
  <si>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</si>
  <si>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</si>
  <si>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</si>
  <si>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</si>
  <si>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</si>
  <si>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</si>
  <si>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</si>
  <si>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</si>
  <si>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</si>
  <si>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</si>
  <si>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</si>
  <si>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</si>
  <si>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</si>
  <si>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</si>
  <si>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</si>
  <si>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</si>
  <si>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</si>
  <si>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</si>
  <si>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</si>
  <si>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</si>
  <si>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</si>
  <si>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</si>
  <si>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</si>
  <si>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</si>
  <si>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</si>
  <si>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</si>
  <si>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</si>
  <si>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</si>
  <si>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</si>
  <si>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</si>
  <si>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</si>
  <si>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</si>
  <si>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</si>
  <si>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</si>
  <si>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</si>
  <si>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</si>
  <si>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</si>
  <si>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</si>
  <si>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</si>
  <si>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</si>
  <si>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</si>
  <si>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</si>
  <si>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</si>
  <si>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</si>
  <si>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</si>
  <si>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</si>
  <si>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</si>
  <si>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</si>
  <si>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</si>
  <si>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</si>
  <si>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</si>
  <si>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</si>
  <si>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</si>
  <si>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</si>
  <si>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</si>
  <si>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</si>
  <si>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</si>
  <si>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</si>
  <si>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</si>
  <si>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</si>
  <si>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</si>
  <si>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</si>
  <si>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</si>
  <si>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</si>
  <si>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</si>
  <si>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</si>
  <si>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</si>
  <si>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</si>
  <si>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</si>
  <si>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</si>
  <si>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</si>
  <si>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</si>
  <si>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</si>
  <si>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</si>
  <si>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</si>
  <si>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</si>
  <si>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</si>
  <si>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</si>
  <si>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</si>
  <si>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</si>
  <si>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</si>
  <si>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</si>
  <si>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</si>
  <si>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</si>
  <si>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</si>
  <si>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</si>
  <si>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</si>
  <si>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</si>
  <si>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</si>
  <si>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</si>
  <si>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</si>
  <si>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</si>
  <si>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</si>
  <si>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</si>
  <si>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</si>
  <si>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</si>
  <si>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</si>
  <si>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</si>
  <si>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</si>
  <si>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</si>
  <si>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</si>
  <si>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</si>
  <si>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</si>
  <si>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</si>
  <si>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</si>
  <si>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</si>
  <si>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</si>
  <si>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</si>
  <si>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</si>
  <si>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</si>
  <si>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</si>
  <si>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</si>
  <si>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</si>
  <si>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</si>
  <si>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</si>
  <si>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</si>
  <si>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</si>
  <si>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</si>
  <si>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</si>
  <si>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</si>
  <si>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</si>
  <si>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</si>
  <si>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</si>
  <si>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</si>
  <si>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</si>
  <si>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</si>
  <si>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</si>
  <si>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</si>
  <si>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</si>
  <si>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</si>
  <si>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</si>
  <si>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</si>
  <si>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</si>
  <si>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</si>
  <si>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</si>
  <si>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</si>
  <si>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</si>
  <si>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</si>
  <si>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</si>
  <si>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</si>
  <si>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</si>
  <si>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</si>
  <si>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</si>
  <si>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</si>
  <si>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</si>
  <si>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</si>
  <si>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</si>
  <si>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</si>
  <si>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</si>
  <si>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</si>
  <si>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</si>
  <si>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</si>
  <si>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</si>
  <si>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</si>
  <si>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</si>
  <si>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</si>
  <si>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</si>
  <si>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</si>
  <si>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</si>
  <si>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</si>
  <si>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</si>
  <si>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</si>
  <si>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</si>
  <si>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</si>
  <si>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</si>
  <si>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</si>
  <si>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</si>
  <si>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</si>
  <si>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</si>
  <si>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</si>
  <si>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</si>
  <si>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</si>
  <si>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</si>
  <si>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</si>
  <si>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</si>
  <si>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</si>
  <si>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</si>
  <si>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</si>
  <si>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</si>
  <si>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</si>
  <si>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</si>
  <si>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</si>
  <si>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</si>
  <si>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</si>
  <si>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</si>
  <si>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</si>
  <si>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</si>
  <si>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</si>
  <si>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</si>
  <si>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</si>
  <si>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</si>
  <si>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</si>
  <si>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</si>
  <si>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</si>
  <si>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</si>
  <si>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</si>
  <si>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</si>
  <si>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</si>
  <si>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</si>
  <si>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</si>
  <si>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</si>
  <si>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</si>
  <si>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</si>
  <si>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</si>
  <si>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</si>
  <si>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</si>
  <si>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</si>
  <si>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</si>
  <si>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</si>
  <si>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</si>
  <si>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</si>
  <si>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</si>
  <si>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</si>
  <si>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</si>
  <si>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</si>
  <si>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</si>
  <si>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</si>
  <si>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</si>
  <si>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</si>
  <si>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</si>
  <si>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</si>
  <si>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</si>
  <si>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</si>
  <si>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</si>
  <si>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</si>
  <si>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</si>
  <si>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</si>
  <si>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</si>
  <si>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</si>
  <si>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</si>
  <si>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</si>
  <si>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</si>
  <si>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</si>
  <si>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</si>
  <si>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</si>
  <si>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</si>
  <si>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</si>
  <si>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</si>
  <si>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</si>
  <si>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</si>
  <si>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</si>
  <si>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</si>
  <si>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</si>
  <si>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</si>
  <si>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</si>
  <si>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</si>
  <si>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</si>
  <si>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</si>
  <si>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</si>
  <si>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</si>
  <si>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</si>
  <si>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</si>
  <si>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</si>
  <si>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</si>
  <si>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</si>
  <si>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</si>
  <si>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</si>
  <si>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</si>
  <si>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</si>
  <si>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</si>
  <si>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</si>
  <si>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</si>
  <si>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</si>
  <si>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</si>
  <si>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</si>
  <si>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</si>
  <si>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</si>
  <si>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</si>
  <si>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</si>
  <si>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</si>
  <si>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</si>
  <si>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</si>
  <si>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</si>
  <si>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</si>
  <si>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</si>
  <si>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</si>
  <si>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</si>
  <si>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</si>
  <si>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</si>
  <si>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</si>
  <si>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</si>
  <si>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</si>
  <si>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</si>
  <si>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</si>
  <si>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</si>
  <si>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</si>
  <si>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</si>
  <si>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</si>
  <si>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</si>
  <si>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</si>
  <si>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</si>
  <si>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</si>
  <si>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</si>
  <si>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</si>
  <si>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</si>
  <si>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</si>
  <si>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</si>
  <si>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</si>
  <si>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</si>
  <si>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</si>
  <si>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</si>
  <si>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</si>
  <si>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</si>
  <si>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</si>
  <si>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</si>
  <si>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</si>
  <si>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</si>
  <si>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</si>
  <si>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</si>
  <si>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</si>
  <si>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</si>
  <si>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</si>
  <si>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</si>
  <si>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</si>
  <si>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</si>
  <si>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</si>
  <si>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</si>
  <si>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</si>
  <si>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</si>
  <si>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</si>
  <si>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</si>
  <si>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</si>
  <si>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</si>
  <si>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</si>
  <si>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</si>
  <si>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</si>
  <si>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</si>
  <si>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</si>
  <si>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</si>
  <si>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</si>
  <si>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</si>
  <si>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</si>
  <si>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</si>
  <si>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</si>
  <si>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</si>
  <si>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</si>
  <si>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</si>
  <si>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</si>
  <si>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</si>
  <si>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</si>
  <si>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</si>
  <si>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</si>
  <si>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</si>
  <si>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</si>
  <si>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</si>
  <si>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</si>
  <si>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</si>
  <si>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</si>
  <si>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</si>
  <si>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</si>
  <si>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</si>
  <si>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</si>
  <si>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</si>
  <si>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</si>
  <si>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</si>
  <si>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</si>
  <si>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</si>
  <si>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</si>
  <si>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</si>
  <si>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</si>
  <si>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</si>
  <si>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</si>
  <si>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</si>
  <si>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</si>
  <si>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</si>
  <si>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</si>
  <si>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</si>
  <si>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</si>
  <si>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</si>
  <si>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</si>
  <si>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</si>
  <si>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</si>
  <si>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</si>
  <si>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</si>
  <si>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</si>
  <si>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</si>
  <si>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</si>
  <si>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</si>
  <si>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</si>
  <si>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</si>
  <si>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</si>
  <si>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</si>
  <si>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</si>
  <si>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</si>
  <si>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</si>
  <si>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</si>
  <si>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</si>
  <si>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</si>
  <si>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</si>
  <si>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</si>
  <si>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</si>
  <si>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</si>
  <si>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</si>
  <si>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</si>
  <si>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</si>
  <si>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</si>
  <si>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</si>
  <si>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</si>
  <si>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</si>
  <si>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</si>
  <si>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</si>
  <si>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</si>
  <si>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</si>
  <si>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</si>
  <si>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</si>
  <si>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</si>
  <si>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</si>
  <si>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</si>
  <si>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</si>
  <si>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</si>
  <si>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</si>
  <si>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</si>
  <si>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</si>
  <si>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</si>
  <si>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</si>
  <si>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</si>
  <si>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</si>
  <si>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</si>
  <si>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</si>
  <si>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</si>
  <si>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</si>
  <si>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</si>
  <si>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</si>
  <si>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</si>
  <si>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</si>
  <si>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</si>
  <si>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</si>
  <si>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</si>
  <si>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</si>
  <si>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</si>
  <si>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</si>
  <si>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</si>
  <si>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</si>
  <si>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</si>
  <si>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</si>
  <si>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</si>
  <si>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</si>
  <si>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</si>
  <si>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</si>
  <si>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</si>
  <si>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</si>
  <si>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</si>
  <si>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</si>
  <si>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</si>
  <si>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</si>
  <si>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</si>
  <si>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</si>
  <si>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</si>
  <si>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</si>
  <si>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</si>
  <si>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</si>
  <si>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</si>
  <si>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</si>
  <si>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</si>
  <si>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</si>
  <si>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</si>
  <si>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</si>
  <si>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</si>
  <si>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</si>
  <si>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</si>
  <si>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</si>
  <si>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</si>
  <si>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</si>
  <si>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</si>
  <si>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</si>
  <si>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</si>
  <si>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</si>
  <si>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</si>
  <si>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</si>
  <si>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</si>
  <si>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</si>
  <si>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</si>
  <si>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</si>
  <si>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</si>
  <si>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</si>
  <si>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</si>
  <si>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</si>
  <si>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</si>
  <si>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</si>
  <si>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</si>
  <si>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</si>
  <si>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</si>
  <si>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</si>
  <si>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</si>
  <si>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</si>
  <si>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</si>
  <si>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</si>
  <si>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</si>
  <si>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</si>
  <si>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</si>
  <si>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</si>
  <si>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</si>
  <si>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</si>
  <si>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</si>
  <si>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</si>
  <si>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</si>
  <si>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</si>
  <si>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</si>
  <si>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</si>
  <si>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</si>
  <si>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</si>
  <si>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</si>
  <si>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</si>
  <si>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</si>
  <si>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</si>
  <si>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</si>
  <si>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</si>
  <si>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</si>
  <si>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</si>
  <si>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</si>
  <si>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</si>
  <si>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</si>
  <si>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</si>
  <si>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</si>
  <si>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</si>
  <si>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</si>
  <si>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</si>
  <si>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</si>
  <si>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</si>
  <si>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</si>
  <si>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</si>
  <si>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</si>
  <si>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</si>
  <si>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</si>
  <si>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</si>
  <si>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</si>
  <si>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</si>
  <si>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</si>
  <si>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</si>
  <si>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</si>
  <si>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</si>
  <si>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</si>
  <si>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</si>
  <si>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</si>
  <si>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</si>
  <si>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</si>
  <si>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</si>
  <si>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</si>
  <si>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</si>
  <si>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</si>
  <si>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</si>
  <si>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</si>
  <si>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</si>
  <si>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</si>
  <si>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</si>
  <si>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</si>
  <si>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</si>
  <si>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</si>
  <si>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</si>
  <si>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</si>
  <si>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</si>
  <si>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</si>
  <si>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</si>
  <si>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</si>
  <si>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</si>
  <si>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</si>
  <si>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</si>
  <si>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</si>
  <si>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</si>
  <si>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</si>
  <si>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</si>
  <si>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</si>
  <si>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</si>
  <si>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</si>
  <si>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</si>
  <si>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</si>
  <si>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</si>
  <si>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</si>
  <si>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</si>
  <si>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</si>
  <si>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</si>
  <si>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</si>
  <si>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</si>
  <si>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</si>
  <si>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</si>
  <si>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</si>
  <si>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</si>
  <si>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</si>
  <si>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</si>
  <si>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</si>
  <si>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</si>
  <si>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</si>
  <si>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</si>
  <si>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</si>
  <si>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</si>
  <si>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</si>
  <si>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</si>
  <si>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</si>
  <si>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</si>
  <si>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</si>
  <si>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</si>
  <si>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</si>
  <si>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</si>
  <si>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</si>
  <si>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</si>
  <si>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</si>
  <si>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</si>
  <si>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</si>
  <si>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</si>
  <si>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</si>
  <si>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</si>
  <si>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</si>
  <si>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</si>
  <si>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</si>
  <si>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</si>
  <si>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</si>
  <si>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</si>
  <si>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</si>
  <si>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</si>
  <si>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</si>
  <si>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</si>
  <si>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</si>
  <si>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</si>
  <si>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</si>
  <si>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</si>
  <si>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</si>
  <si>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</si>
  <si>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</si>
  <si>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</si>
  <si>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</si>
  <si>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</si>
  <si>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</si>
  <si>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</si>
  <si>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</si>
  <si>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</si>
  <si>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</si>
  <si>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</si>
  <si>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</si>
  <si>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</si>
  <si>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</si>
  <si>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</si>
  <si>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</si>
  <si>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</si>
  <si>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</si>
  <si>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</si>
  <si>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</si>
  <si>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</si>
  <si>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</si>
  <si>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</si>
  <si>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</si>
  <si>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</si>
  <si>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</si>
  <si>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</si>
  <si>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</si>
  <si>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</si>
  <si>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</si>
  <si>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</si>
  <si>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</si>
  <si>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</si>
  <si>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</si>
  <si>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</si>
  <si>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</si>
  <si>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</si>
  <si>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</si>
  <si>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</si>
  <si>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</si>
  <si>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</si>
  <si>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</si>
  <si>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</si>
  <si>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</si>
  <si>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</si>
  <si>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</si>
  <si>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</si>
  <si>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</si>
  <si>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</si>
  <si>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</si>
  <si>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</si>
  <si>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</si>
  <si>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</si>
  <si>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</si>
  <si>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</si>
  <si>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</si>
  <si>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</si>
  <si>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</si>
  <si>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</si>
  <si>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</si>
  <si>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</si>
  <si>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</si>
  <si>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</si>
  <si>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</si>
  <si>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</si>
  <si>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</si>
  <si>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</si>
  <si>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</si>
  <si>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</si>
  <si>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</si>
  <si>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</si>
  <si>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</si>
  <si>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</si>
  <si>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</si>
  <si>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</si>
  <si>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</si>
  <si>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</si>
  <si>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</si>
  <si>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</si>
  <si>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</si>
  <si>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</si>
  <si>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</si>
  <si>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</si>
  <si>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</si>
  <si>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</si>
  <si>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</si>
  <si>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</si>
  <si>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</si>
  <si>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</si>
  <si>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</si>
  <si>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</si>
  <si>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</si>
  <si>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</si>
  <si>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</si>
  <si>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</si>
  <si>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</si>
  <si>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</si>
  <si>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</si>
  <si>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</si>
  <si>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</si>
  <si>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</si>
  <si>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</si>
  <si>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</si>
  <si>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</si>
  <si>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</si>
  <si>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</si>
  <si>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</si>
  <si>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</si>
  <si>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</si>
  <si>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</si>
  <si>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</si>
  <si>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</si>
  <si>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</si>
  <si>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</si>
  <si>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</si>
  <si>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</si>
  <si>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</si>
  <si>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</si>
  <si>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</si>
  <si>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</si>
  <si>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</si>
  <si>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</si>
  <si>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</si>
  <si>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</si>
  <si>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</si>
  <si>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</si>
  <si>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</si>
  <si>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</si>
  <si>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</si>
  <si>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</si>
  <si>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</si>
  <si>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</si>
  <si>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</si>
  <si>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</si>
  <si>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</si>
  <si>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</si>
  <si>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</si>
  <si>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</si>
  <si>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</si>
  <si>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</si>
  <si>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</si>
  <si>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</si>
  <si>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</si>
  <si>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</si>
  <si>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</si>
  <si>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</si>
  <si>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</si>
  <si>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</si>
  <si>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</si>
  <si>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</si>
  <si>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</si>
  <si>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</si>
  <si>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</si>
  <si>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</si>
  <si>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</si>
  <si>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</si>
  <si>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</si>
  <si>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</si>
  <si>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</si>
  <si>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</si>
  <si>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</si>
  <si>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</si>
  <si>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</si>
  <si>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</si>
  <si>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</si>
  <si>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</si>
  <si>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</si>
  <si>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</si>
  <si>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</si>
  <si>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</si>
  <si>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</si>
  <si>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</si>
  <si>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</si>
  <si>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</si>
  <si>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</si>
  <si>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</si>
  <si>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</si>
  <si>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</si>
  <si>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</si>
  <si>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</si>
  <si>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</si>
  <si>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</si>
  <si>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</si>
  <si>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</si>
  <si>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</si>
  <si>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</si>
  <si>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</si>
  <si>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</si>
  <si>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</si>
  <si>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</si>
  <si>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</si>
  <si>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</si>
  <si>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</si>
  <si>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</si>
  <si>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</si>
  <si>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</si>
  <si>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</si>
  <si>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</si>
  <si>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</si>
  <si>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</si>
  <si>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</si>
  <si>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</si>
  <si>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</si>
  <si>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</si>
  <si>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</si>
  <si>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</si>
  <si>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</si>
  <si>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</si>
  <si>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</si>
  <si>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</si>
  <si>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</si>
  <si>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</si>
  <si>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</si>
  <si>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</si>
  <si>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</si>
  <si>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</si>
  <si>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</si>
  <si>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</si>
  <si>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</si>
  <si>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</si>
  <si>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</si>
  <si>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</si>
  <si>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</si>
  <si>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</si>
  <si>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</si>
  <si>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</si>
  <si>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</si>
  <si>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</si>
  <si>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</si>
  <si>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</si>
  <si>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</si>
  <si>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</si>
  <si>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</si>
  <si>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</si>
  <si>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</si>
  <si>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</si>
  <si>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</si>
  <si>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</si>
  <si>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</si>
  <si>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</si>
  <si>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</si>
  <si>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</si>
  <si>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</si>
  <si>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</si>
  <si>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</si>
  <si>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</si>
  <si>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</si>
  <si>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</si>
  <si>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</si>
  <si>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</si>
  <si>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</si>
  <si>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</si>
  <si>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</si>
  <si>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</si>
  <si>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</si>
  <si>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</si>
  <si>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</si>
  <si>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</si>
  <si>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</si>
  <si>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</si>
  <si>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</si>
  <si>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</si>
  <si>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</si>
  <si>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</si>
  <si>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</si>
  <si>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</si>
  <si>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</si>
  <si>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</si>
  <si>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</si>
  <si>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</si>
  <si>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</si>
  <si>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</si>
  <si>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</si>
  <si>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</si>
  <si>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</si>
  <si>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</si>
  <si>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</si>
  <si>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</si>
  <si>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</si>
  <si>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</si>
  <si>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</si>
  <si>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</si>
  <si>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</si>
  <si>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</si>
  <si>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</si>
  <si>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</si>
  <si>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</si>
  <si>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</si>
  <si>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</si>
  <si>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</si>
  <si>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</si>
  <si>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</si>
  <si>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</si>
  <si>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</si>
  <si>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</si>
  <si>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</si>
  <si>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</si>
  <si>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</si>
  <si>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</si>
  <si>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</si>
  <si>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</si>
  <si>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</si>
  <si>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</si>
  <si>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</si>
  <si>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</si>
  <si>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</si>
  <si>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</si>
  <si>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</si>
  <si>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</si>
  <si>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</si>
  <si>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</si>
  <si>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</si>
  <si>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</si>
  <si>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</si>
  <si>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</si>
  <si>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</si>
  <si>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</si>
  <si>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</si>
  <si>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</si>
  <si>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</si>
  <si>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</si>
  <si>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</si>
  <si>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</si>
  <si>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</si>
  <si>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</si>
  <si>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</si>
  <si>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</si>
  <si>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</si>
  <si>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</si>
  <si>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</si>
  <si>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</si>
  <si>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</si>
  <si>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</si>
  <si>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</si>
  <si>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</si>
  <si>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</si>
  <si>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</si>
  <si>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</si>
  <si>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</si>
  <si>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</si>
  <si>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</si>
  <si>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</si>
  <si>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</si>
  <si>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</si>
  <si>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</si>
  <si>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</si>
  <si>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</si>
  <si>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</si>
  <si>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</si>
  <si>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</si>
  <si>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</si>
  <si>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</si>
  <si>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</si>
  <si>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</si>
  <si>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</si>
  <si>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</si>
  <si>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</si>
  <si>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</si>
  <si>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</si>
  <si>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</si>
  <si>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</si>
  <si>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</si>
  <si>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</si>
  <si>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</si>
  <si>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</si>
  <si>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</si>
  <si>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</si>
  <si>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</si>
  <si>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</si>
  <si>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</si>
  <si>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</si>
  <si>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</si>
  <si>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</si>
  <si>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</si>
  <si>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</si>
  <si>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</si>
  <si>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</si>
  <si>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</si>
  <si>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</si>
  <si>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</si>
  <si>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</si>
  <si>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</si>
  <si>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</si>
  <si>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</si>
  <si>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</si>
  <si>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</si>
  <si>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</si>
  <si>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</si>
  <si>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</si>
  <si>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</si>
  <si>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</si>
  <si>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</si>
  <si>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</si>
  <si>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</si>
  <si>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</si>
  <si>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</si>
  <si>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</si>
  <si>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</si>
  <si>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</si>
  <si>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</si>
  <si>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</si>
  <si>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</si>
  <si>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</si>
  <si>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</si>
  <si>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</si>
  <si>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</si>
  <si>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</si>
  <si>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</si>
  <si>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</si>
  <si>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</si>
  <si>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</si>
  <si>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</si>
  <si>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</si>
  <si>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</si>
  <si>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</si>
  <si>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</si>
  <si>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</si>
  <si>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</si>
  <si>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</si>
  <si>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</si>
  <si>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</si>
  <si>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</si>
  <si>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</si>
  <si>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</si>
  <si>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</si>
  <si>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</si>
  <si>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</si>
  <si>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</si>
  <si>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</si>
  <si>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</si>
  <si>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</si>
  <si>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</si>
  <si>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</si>
  <si>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</si>
  <si>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</si>
  <si>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</si>
  <si>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</si>
  <si>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</si>
  <si>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</si>
  <si>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</si>
  <si>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</si>
  <si>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</si>
  <si>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</si>
  <si>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</si>
  <si>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</si>
  <si>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</si>
  <si>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</si>
  <si>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</si>
  <si>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</si>
  <si>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</si>
  <si>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</si>
  <si>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</si>
  <si>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</si>
  <si>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</si>
  <si>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</si>
  <si>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</si>
  <si>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</si>
  <si>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</si>
  <si>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</si>
  <si>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</si>
  <si>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</si>
  <si>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</si>
  <si>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</si>
  <si>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</si>
  <si>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</si>
  <si>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</si>
  <si>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</si>
  <si>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</si>
  <si>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</si>
  <si>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</si>
  <si>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</si>
  <si>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</si>
  <si>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</si>
  <si>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</si>
  <si>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</si>
  <si>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</si>
  <si>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</si>
  <si>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</si>
  <si>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</si>
  <si>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</si>
  <si>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</si>
  <si>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</si>
  <si>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</si>
  <si>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</si>
  <si>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</si>
  <si>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</si>
  <si>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</si>
  <si>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</si>
  <si>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</si>
  <si>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</si>
  <si>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</si>
  <si>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</si>
  <si>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</si>
  <si>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</si>
  <si>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</si>
  <si>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</si>
  <si>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</si>
  <si>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</si>
  <si>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</si>
  <si>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</si>
  <si>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</si>
  <si>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</si>
  <si>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</si>
  <si>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</si>
  <si>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</si>
  <si>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</si>
  <si>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</si>
  <si>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</si>
  <si>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</si>
  <si>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</si>
  <si>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</si>
  <si>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</si>
  <si>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</si>
  <si>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</si>
  <si>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</si>
  <si>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</si>
  <si>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</si>
  <si>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</si>
  <si>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</si>
  <si>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</si>
  <si>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</si>
  <si>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</si>
  <si>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</si>
  <si>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</si>
  <si>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</si>
  <si>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</si>
  <si>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</si>
  <si>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</si>
  <si>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</si>
  <si>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</si>
  <si>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</si>
  <si>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</si>
  <si>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</si>
  <si>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</si>
  <si>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</si>
  <si>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</si>
  <si>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</si>
  <si>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</si>
  <si>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</si>
  <si>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</si>
  <si>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</si>
  <si>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</si>
  <si>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</si>
  <si>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</si>
  <si>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</si>
  <si>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</si>
  <si>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</si>
  <si>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</si>
  <si>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</si>
  <si>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</si>
  <si>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</si>
  <si>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</si>
  <si>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</si>
  <si>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</si>
  <si>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</si>
  <si>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</si>
  <si>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</si>
  <si>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</si>
  <si>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</si>
  <si>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</si>
  <si>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</si>
  <si>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</si>
  <si>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</si>
  <si>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</si>
  <si>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</si>
  <si>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</si>
  <si>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</si>
  <si>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</si>
  <si>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</si>
  <si>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</si>
  <si>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</si>
  <si>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</si>
  <si>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</si>
  <si>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</si>
  <si>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</si>
  <si>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</si>
  <si>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</si>
  <si>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</si>
  <si>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</si>
  <si>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</si>
  <si>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</si>
  <si>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</si>
  <si>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</si>
  <si>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</si>
  <si>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</si>
  <si>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</si>
  <si>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</si>
  <si>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</si>
  <si>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</si>
  <si>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</si>
  <si>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</si>
  <si>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</si>
  <si>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</si>
  <si>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</si>
  <si>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</si>
  <si>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</si>
  <si>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</si>
  <si>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</si>
  <si>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</si>
  <si>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</si>
  <si>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</si>
  <si>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</si>
  <si>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</si>
  <si>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</si>
  <si>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</si>
  <si>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</si>
  <si>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</si>
  <si>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</si>
  <si>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</si>
  <si>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</si>
  <si>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</si>
  <si>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</si>
  <si>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</si>
  <si>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</si>
  <si>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</si>
  <si>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</si>
  <si>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</si>
  <si>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</si>
  <si>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</si>
  <si>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</si>
  <si>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</si>
  <si>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</si>
  <si>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</si>
  <si>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</si>
  <si>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</si>
  <si>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</si>
  <si>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</si>
  <si>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</si>
  <si>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</si>
  <si>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</si>
  <si>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</si>
  <si>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</si>
  <si>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</si>
  <si>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</si>
  <si>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</si>
  <si>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</si>
  <si>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</si>
  <si>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</si>
  <si>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</si>
  <si>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</si>
  <si>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</si>
  <si>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</si>
  <si>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</si>
  <si>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</si>
  <si>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</si>
  <si>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</si>
  <si>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</si>
  <si>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</si>
  <si>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</si>
  <si>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</si>
  <si>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</si>
  <si>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</si>
  <si>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</si>
  <si>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</si>
  <si>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</si>
  <si>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</si>
  <si>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</si>
  <si>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</si>
  <si>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</si>
  <si>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</si>
  <si>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</si>
  <si>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</si>
  <si>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</si>
  <si>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</si>
  <si>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</si>
  <si>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</si>
  <si>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</si>
  <si>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</si>
  <si>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</si>
  <si>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</si>
  <si>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</si>
  <si>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</si>
  <si>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</si>
  <si>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</si>
  <si>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</si>
  <si>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</si>
  <si>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</si>
  <si>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</si>
  <si>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</si>
  <si>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</si>
  <si>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</si>
  <si>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</si>
  <si>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</si>
  <si>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</si>
  <si>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</si>
  <si>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</si>
  <si>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</si>
  <si>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</si>
  <si>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</si>
  <si>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</si>
  <si>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</si>
  <si>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</si>
  <si>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</si>
  <si>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</si>
  <si>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</si>
  <si>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</si>
  <si>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</si>
  <si>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</si>
  <si>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</si>
  <si>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</si>
  <si>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</si>
  <si>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</si>
  <si>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</si>
  <si>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</si>
  <si>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</si>
  <si>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</si>
  <si>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</si>
  <si>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</si>
  <si>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</si>
  <si>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</si>
  <si>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</si>
  <si>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</si>
  <si>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</si>
  <si>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</si>
  <si>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</si>
  <si>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</si>
  <si>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</si>
  <si>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</si>
  <si>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</si>
  <si>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</si>
  <si>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</si>
  <si>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</si>
  <si>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</si>
  <si>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</si>
  <si>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</si>
  <si>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</si>
  <si>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</si>
  <si>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</si>
  <si>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</si>
  <si>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</si>
  <si>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</si>
  <si>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</si>
  <si>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</si>
  <si>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</si>
  <si>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</si>
  <si>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</si>
  <si>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</si>
  <si>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</si>
  <si>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</si>
  <si>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</si>
  <si>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</si>
  <si>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</si>
  <si>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</si>
  <si>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</si>
  <si>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</si>
  <si>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</si>
  <si>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</si>
  <si>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</si>
  <si>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</si>
  <si>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</si>
  <si>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</si>
  <si>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</si>
  <si>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</si>
  <si>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</si>
  <si>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</si>
  <si>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</si>
  <si>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</si>
  <si>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</si>
  <si>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</si>
  <si>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</si>
  <si>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</si>
  <si>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</si>
  <si>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</si>
  <si>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</si>
  <si>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</si>
  <si>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</si>
  <si>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</si>
  <si>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</si>
  <si>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</si>
  <si>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</si>
  <si>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</si>
  <si>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</si>
  <si>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</si>
  <si>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</si>
  <si>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</si>
  <si>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</si>
  <si>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</si>
  <si>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</si>
  <si>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</si>
  <si>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</si>
  <si>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</si>
  <si>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</si>
  <si>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</si>
  <si>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</si>
  <si>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</si>
  <si>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</si>
  <si>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</si>
  <si>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</si>
  <si>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</si>
  <si>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</si>
  <si>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</si>
  <si>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</si>
  <si>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</si>
  <si>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</si>
  <si>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</si>
  <si>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</si>
  <si>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</si>
  <si>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</si>
  <si>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</si>
  <si>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</si>
  <si>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</si>
  <si>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</si>
  <si>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</si>
  <si>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</si>
  <si>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</si>
  <si>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</si>
  <si>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</si>
  <si>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</si>
  <si>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</si>
  <si>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</si>
  <si>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</si>
  <si>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</si>
  <si>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</si>
  <si>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</si>
  <si>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</si>
  <si>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</si>
  <si>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</si>
  <si>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</si>
  <si>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</si>
  <si>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</si>
  <si>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</si>
  <si>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</si>
  <si>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</si>
  <si>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</si>
  <si>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</si>
  <si>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</si>
  <si>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</si>
  <si>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</si>
  <si>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</si>
  <si>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</si>
  <si>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</si>
  <si>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</si>
  <si>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</si>
  <si>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</si>
  <si>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</si>
  <si>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</si>
  <si>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</si>
  <si>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</si>
  <si>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</si>
  <si>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</si>
  <si>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</si>
  <si>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</si>
  <si>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</si>
  <si>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</si>
  <si>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</si>
  <si>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</si>
  <si>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</si>
  <si>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</si>
  <si>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</si>
  <si>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</si>
  <si>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</si>
  <si>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</si>
  <si>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</si>
  <si>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</si>
  <si>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</si>
  <si>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</si>
  <si>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</si>
  <si>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</si>
  <si>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</si>
  <si>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</si>
  <si>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</si>
  <si>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</si>
  <si>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</si>
  <si>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</si>
  <si>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</si>
  <si>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</si>
  <si>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</si>
  <si>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</si>
  <si>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</si>
  <si>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</si>
  <si>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</si>
  <si>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</si>
  <si>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</si>
  <si>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</si>
  <si>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</si>
  <si>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</si>
  <si>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</si>
  <si>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</si>
  <si>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</si>
  <si>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</si>
  <si>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</si>
  <si>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</si>
  <si>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</si>
  <si>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</si>
  <si>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</si>
  <si>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</si>
  <si>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</si>
  <si>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</si>
  <si>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</si>
  <si>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</si>
  <si>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</si>
  <si>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</si>
  <si>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</si>
  <si>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</si>
  <si>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</si>
  <si>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</si>
  <si>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</si>
  <si>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</si>
  <si>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</si>
  <si>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</si>
  <si>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</si>
  <si>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</si>
  <si>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</si>
  <si>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</si>
  <si>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</si>
  <si>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</si>
  <si>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</si>
  <si>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</si>
  <si>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</si>
  <si>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</si>
  <si>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</si>
  <si>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</si>
  <si>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</si>
  <si>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</si>
  <si>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</si>
  <si>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</si>
  <si>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</si>
  <si>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</si>
  <si>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</si>
  <si>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</si>
  <si>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</si>
  <si>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</si>
  <si>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</si>
  <si>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</si>
  <si>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</si>
  <si>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</si>
  <si>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</si>
  <si>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</si>
  <si>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</si>
  <si>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</si>
  <si>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</si>
  <si>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</si>
  <si>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</si>
  <si>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</si>
  <si>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</si>
  <si>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</si>
  <si>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</si>
  <si>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</si>
  <si>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</si>
  <si>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</si>
  <si>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</si>
  <si>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</si>
  <si>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</si>
  <si>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</si>
  <si>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</si>
  <si>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</si>
  <si>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</si>
  <si>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</si>
  <si>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</si>
  <si>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</si>
  <si>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</si>
  <si>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</si>
  <si>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</si>
  <si>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</si>
  <si>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</si>
  <si>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</si>
  <si>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</si>
  <si>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</si>
  <si>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</si>
  <si>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</si>
  <si>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</si>
  <si>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</si>
  <si>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</si>
  <si>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</si>
  <si>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</si>
  <si>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</si>
  <si>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</si>
  <si>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</si>
  <si>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</si>
  <si>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</si>
  <si>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</si>
  <si>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</si>
  <si>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</si>
  <si>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</si>
  <si>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</si>
  <si>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</si>
  <si>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</si>
  <si>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</si>
  <si>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</si>
  <si>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</si>
  <si>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</si>
  <si>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</si>
  <si>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</si>
  <si>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</si>
  <si>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</si>
  <si>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</si>
  <si>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</si>
  <si>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</si>
  <si>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</si>
  <si>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</si>
  <si>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</si>
  <si>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</si>
  <si>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</si>
  <si>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</si>
  <si>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</si>
  <si>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</si>
  <si>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</si>
  <si>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</si>
  <si>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</si>
  <si>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</si>
  <si>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</si>
  <si>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</si>
  <si>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</si>
  <si>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</si>
  <si>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</si>
  <si>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</si>
  <si>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</si>
  <si>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</si>
  <si>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</si>
  <si>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</si>
  <si>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</si>
  <si>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</si>
  <si>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</si>
  <si>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</si>
  <si>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</si>
  <si>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</si>
  <si>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</si>
  <si>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</si>
  <si>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</si>
  <si>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</si>
  <si>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</si>
  <si>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</si>
  <si>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</si>
  <si>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</si>
  <si>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</si>
  <si>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</si>
  <si>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</si>
  <si>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</si>
  <si>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</si>
  <si>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</si>
  <si>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</si>
  <si>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</si>
  <si>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</si>
  <si>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</si>
  <si>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</si>
  <si>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</si>
  <si>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</si>
  <si>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</si>
  <si>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</si>
  <si>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</si>
  <si>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</si>
  <si>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</si>
  <si>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</si>
  <si>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</si>
  <si>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</si>
  <si>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</si>
  <si>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</si>
  <si>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</si>
  <si>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</si>
  <si>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</si>
  <si>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</si>
  <si>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</si>
  <si>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</si>
  <si>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</si>
  <si>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</si>
  <si>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</si>
  <si>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</si>
  <si>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</si>
  <si>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</si>
  <si>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</si>
  <si>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</si>
  <si>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</si>
  <si>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</si>
  <si>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</si>
  <si>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</si>
  <si>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</si>
  <si>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</si>
  <si>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</si>
  <si>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</si>
  <si>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</si>
  <si>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</si>
  <si>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</si>
  <si>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</si>
  <si>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</si>
  <si>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</si>
  <si>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</si>
  <si>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</si>
  <si>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</si>
  <si>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</si>
  <si>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</si>
  <si>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</si>
  <si>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</si>
  <si>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</si>
  <si>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</si>
  <si>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</si>
  <si>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</si>
  <si>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</si>
  <si>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</si>
  <si>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</si>
  <si>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</si>
  <si>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</si>
  <si>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</si>
  <si>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</si>
  <si>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</si>
  <si>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</si>
  <si>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</si>
  <si>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</si>
  <si>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</si>
  <si>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</si>
  <si>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</si>
  <si>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</si>
  <si>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</si>
  <si>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</si>
  <si>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</si>
  <si>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</si>
  <si>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</si>
  <si>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</si>
  <si>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</si>
  <si>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</si>
  <si>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</si>
  <si>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</si>
  <si>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</si>
  <si>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</si>
  <si>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</si>
  <si>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</si>
  <si>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</si>
  <si>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</si>
  <si>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</si>
  <si>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</si>
  <si>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</si>
  <si>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</si>
  <si>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</si>
  <si>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</si>
  <si>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</si>
  <si>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</si>
  <si>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</si>
  <si>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</si>
  <si>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</si>
  <si>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</si>
  <si>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</si>
  <si>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</si>
  <si>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</si>
  <si>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</si>
  <si>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</si>
  <si>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</si>
  <si>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</si>
  <si>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</si>
  <si>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</si>
  <si>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</si>
  <si>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</si>
  <si>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</si>
  <si>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</si>
  <si>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</si>
  <si>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</si>
  <si>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</si>
  <si>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</si>
  <si>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</si>
  <si>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</si>
  <si>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</si>
  <si>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</si>
  <si>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</si>
  <si>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</si>
  <si>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</si>
  <si>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</si>
  <si>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</si>
  <si>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</si>
  <si>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</si>
  <si>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</si>
  <si>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</si>
  <si>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</si>
  <si>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</si>
  <si>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</si>
  <si>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</si>
  <si>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</si>
  <si>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</si>
  <si>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</si>
  <si>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</si>
  <si>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</si>
  <si>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</si>
  <si>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</si>
  <si>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</si>
  <si>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</si>
  <si>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</si>
  <si>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</si>
  <si>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</si>
  <si>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</si>
  <si>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</si>
  <si>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</si>
  <si>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</si>
  <si>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</si>
  <si>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</si>
  <si>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</si>
  <si>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</si>
  <si>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</si>
  <si>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</si>
  <si>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</si>
  <si>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</si>
  <si>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</si>
  <si>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</si>
  <si>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</si>
  <si>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</si>
  <si>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</si>
  <si>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</si>
  <si>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</si>
  <si>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</si>
  <si>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</si>
  <si>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</si>
  <si>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</si>
  <si>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</si>
  <si>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</si>
  <si>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</si>
  <si>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</si>
  <si>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</si>
  <si>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</si>
  <si>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</si>
  <si>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</si>
  <si>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</si>
  <si>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</si>
  <si>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</si>
  <si>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</si>
  <si>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</si>
  <si>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</si>
  <si>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</si>
  <si>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</si>
  <si>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</si>
  <si>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</si>
  <si>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</si>
  <si>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</si>
  <si>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</si>
  <si>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</si>
  <si>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</si>
  <si>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</si>
  <si>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</si>
  <si>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</si>
  <si>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</si>
  <si>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</si>
  <si>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</si>
  <si>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</si>
  <si>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</si>
  <si>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</si>
  <si>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</si>
  <si>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</si>
  <si>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</si>
  <si>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</si>
  <si>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</si>
  <si>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</si>
  <si>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</si>
  <si>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</si>
  <si>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</si>
  <si>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</si>
  <si>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</si>
  <si>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</si>
  <si>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</si>
  <si>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</si>
  <si>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</si>
  <si>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</si>
  <si>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</si>
  <si>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</si>
  <si>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</si>
  <si>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</si>
  <si>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</si>
  <si>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</si>
  <si>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</si>
  <si>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</si>
  <si>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</si>
  <si>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</si>
  <si>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</si>
  <si>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</si>
  <si>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</si>
  <si>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</si>
  <si>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</si>
  <si>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</si>
  <si>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</si>
  <si>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</si>
  <si>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</si>
  <si>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</si>
  <si>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</si>
  <si>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</si>
  <si>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</si>
  <si>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</si>
  <si>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</si>
  <si>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</si>
  <si>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</si>
  <si>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</si>
  <si>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</si>
  <si>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</si>
  <si>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</si>
  <si>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</si>
  <si>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</si>
  <si>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</si>
  <si>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</si>
  <si>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</si>
  <si>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</si>
  <si>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</si>
  <si>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</si>
  <si>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</si>
  <si>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</si>
  <si>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</si>
  <si>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</si>
  <si>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</si>
  <si>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</si>
  <si>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</si>
  <si>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</si>
  <si>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</si>
  <si>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</si>
  <si>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</si>
  <si>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</si>
  <si>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</si>
  <si>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</si>
  <si>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</si>
  <si>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</si>
  <si>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</si>
  <si>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</si>
  <si>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</si>
  <si>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</si>
  <si>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</si>
  <si>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</si>
  <si>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</si>
  <si>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</si>
  <si>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</si>
  <si>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</si>
  <si>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</si>
  <si>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</si>
  <si>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</si>
  <si>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</si>
  <si>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</si>
  <si>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</si>
  <si>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</si>
  <si>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</si>
  <si>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</si>
  <si>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</si>
  <si>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</si>
  <si>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</si>
  <si>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</si>
  <si>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</si>
  <si>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</si>
  <si>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</si>
  <si>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</si>
  <si>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</si>
  <si>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</si>
  <si>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</si>
  <si>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</si>
  <si>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</si>
  <si>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</si>
  <si>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</si>
  <si>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</si>
  <si>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</si>
  <si>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</si>
  <si>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</si>
  <si>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</si>
  <si>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</si>
  <si>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</si>
  <si>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</si>
  <si>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</si>
  <si>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</si>
  <si>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</si>
  <si>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</si>
  <si>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</si>
  <si>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</si>
  <si>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</si>
  <si>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</si>
  <si>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</si>
  <si>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</si>
  <si>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</si>
  <si>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</si>
  <si>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</si>
  <si>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</si>
  <si>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</si>
  <si>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</si>
  <si>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</si>
  <si>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</si>
  <si>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</si>
  <si>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</si>
  <si>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</si>
  <si>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</si>
  <si>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</si>
  <si>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</si>
  <si>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</si>
  <si>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</si>
  <si>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</si>
  <si>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</si>
  <si>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</si>
  <si>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</si>
  <si>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</si>
  <si>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</si>
  <si>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</si>
  <si>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</si>
  <si>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</si>
  <si>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</si>
  <si>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</si>
  <si>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</si>
  <si>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</si>
  <si>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</si>
  <si>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</si>
  <si>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</si>
  <si>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</si>
  <si>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</si>
  <si>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</si>
  <si>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</si>
  <si>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</si>
  <si>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</si>
  <si>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</si>
  <si>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</si>
  <si>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</si>
  <si>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</si>
  <si>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</si>
  <si>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</si>
  <si>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</si>
  <si>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</si>
  <si>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</si>
  <si>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</si>
  <si>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</si>
  <si>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</si>
  <si>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</si>
  <si>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</si>
  <si>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</si>
  <si>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</si>
  <si>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</si>
  <si>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</si>
  <si>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</si>
  <si>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</si>
  <si>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</si>
  <si>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</si>
  <si>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</si>
  <si>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</si>
  <si>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</si>
  <si>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</si>
  <si>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</si>
  <si>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</si>
  <si>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</si>
  <si>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</si>
  <si>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</si>
  <si>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</si>
  <si>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</si>
  <si>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</si>
  <si>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</si>
  <si>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</si>
  <si>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</si>
  <si>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</si>
  <si>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</si>
  <si>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</si>
  <si>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</si>
  <si>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</si>
  <si>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</si>
  <si>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</si>
  <si>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</si>
  <si>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</si>
  <si>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</si>
  <si>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</si>
  <si>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</si>
  <si>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</si>
  <si>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</si>
  <si>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</si>
  <si>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</si>
  <si>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</si>
  <si>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</si>
  <si>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</si>
  <si>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</si>
  <si>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</si>
  <si>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</si>
  <si>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</si>
  <si>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</si>
  <si>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</si>
  <si>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</si>
  <si>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</si>
  <si>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</si>
  <si>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</si>
  <si>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</si>
  <si>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</si>
  <si>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</si>
  <si>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</si>
  <si>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</si>
  <si>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</si>
  <si>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</si>
  <si>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</si>
  <si>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</si>
  <si>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</si>
  <si>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</si>
  <si>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</si>
  <si>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</si>
  <si>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</si>
  <si>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</si>
  <si>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</si>
  <si>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</si>
  <si>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</si>
  <si>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</si>
  <si>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</si>
  <si>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</si>
  <si>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</si>
  <si>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</si>
  <si>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</si>
  <si>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</si>
  <si>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</si>
  <si>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</si>
  <si>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</si>
  <si>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</si>
  <si>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</si>
  <si>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</si>
  <si>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</si>
  <si>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</si>
  <si>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</si>
  <si>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</si>
  <si>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</si>
  <si>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</si>
  <si>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</si>
  <si>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</si>
  <si>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</si>
  <si>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</si>
  <si>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</si>
  <si>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</si>
  <si>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</si>
  <si>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</si>
  <si>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</si>
  <si>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</si>
  <si>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</si>
  <si>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</si>
  <si>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</si>
  <si>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</si>
  <si>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</si>
  <si>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</si>
  <si>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</si>
  <si>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</si>
  <si>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</si>
  <si>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</si>
  <si>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</si>
  <si>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</si>
  <si>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</si>
  <si>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</si>
  <si>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</si>
  <si>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</si>
  <si>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</si>
  <si>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</si>
  <si>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</si>
  <si>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</si>
  <si>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</si>
  <si>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</si>
  <si>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</si>
  <si>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</si>
  <si>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</si>
  <si>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</si>
  <si>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</si>
  <si>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</si>
  <si>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</si>
  <si>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</si>
  <si>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</si>
  <si>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</si>
  <si>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</si>
  <si>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</si>
  <si>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</si>
  <si>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</si>
  <si>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</si>
  <si>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</si>
  <si>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</si>
  <si>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</si>
  <si>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</si>
  <si>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</si>
  <si>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</si>
  <si>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</si>
  <si>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</si>
  <si>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</si>
  <si>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</si>
  <si>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</si>
  <si>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</si>
  <si>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</si>
  <si>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</si>
  <si>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</si>
  <si>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</si>
  <si>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</si>
  <si>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</si>
  <si>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</si>
  <si>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</si>
  <si>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</si>
  <si>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</si>
  <si>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</si>
  <si>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</si>
  <si>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</si>
  <si>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</si>
  <si>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</si>
  <si>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</si>
  <si>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</si>
  <si>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</si>
  <si>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</si>
  <si>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</si>
  <si>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</si>
  <si>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</si>
  <si>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</si>
  <si>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</si>
  <si>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</si>
  <si>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</si>
  <si>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</si>
  <si>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</si>
  <si>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</si>
  <si>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</si>
  <si>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</si>
  <si>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</si>
  <si>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</si>
  <si>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</si>
  <si>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</si>
  <si>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</si>
  <si>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</si>
  <si>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</si>
  <si>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</si>
  <si>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</si>
  <si>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</si>
  <si>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</si>
  <si>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</si>
  <si>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</si>
  <si>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</si>
  <si>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</si>
  <si>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</si>
  <si>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</si>
  <si>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</si>
  <si>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</si>
  <si>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</si>
  <si>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</si>
  <si>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</si>
  <si>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</si>
  <si>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</si>
  <si>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</si>
  <si>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</si>
  <si>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</si>
  <si>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</si>
  <si>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</si>
  <si>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</si>
  <si>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</si>
  <si>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</si>
  <si>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</si>
  <si>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</si>
  <si>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</si>
  <si>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</si>
  <si>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</si>
  <si>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</si>
  <si>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</si>
  <si>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</si>
  <si>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</si>
  <si>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</si>
  <si>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</si>
  <si>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</si>
  <si>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</si>
  <si>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</si>
  <si>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</si>
  <si>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</si>
  <si>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</si>
  <si>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</si>
  <si>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</si>
  <si>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</si>
  <si>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</si>
  <si>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</si>
  <si>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</si>
  <si>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</si>
  <si>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</si>
  <si>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</si>
  <si>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</si>
  <si>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</si>
  <si>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</si>
  <si>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</si>
  <si>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</si>
  <si>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</si>
  <si>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</si>
  <si>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</si>
  <si>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</si>
  <si>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</si>
  <si>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</si>
  <si>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</si>
  <si>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</si>
  <si>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</si>
  <si>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</si>
  <si>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</si>
  <si>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</si>
  <si>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</si>
  <si>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</si>
  <si>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</si>
  <si>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</si>
  <si>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</si>
  <si>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</si>
  <si>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</si>
  <si>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</si>
  <si>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</si>
  <si>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</si>
  <si>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</si>
  <si>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</si>
  <si>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</si>
  <si>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</si>
  <si>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</si>
  <si>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</si>
  <si>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</si>
  <si>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</si>
  <si>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</si>
  <si>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</si>
  <si>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</si>
  <si>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</si>
  <si>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</si>
  <si>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</si>
  <si>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</si>
  <si>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</si>
  <si>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</si>
  <si>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</si>
  <si>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</si>
  <si>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</si>
  <si>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</si>
  <si>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</si>
  <si>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</si>
  <si>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</si>
  <si>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</si>
  <si>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</si>
  <si>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</si>
  <si>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</si>
  <si>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</si>
  <si>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</si>
  <si>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</si>
  <si>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</si>
  <si>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</si>
  <si>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</si>
  <si>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</si>
  <si>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</si>
  <si>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</si>
  <si>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</si>
  <si>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</si>
  <si>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</si>
  <si>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</si>
  <si>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</si>
  <si>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</si>
  <si>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</si>
  <si>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</si>
  <si>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</si>
  <si>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</si>
  <si>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</si>
  <si>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</si>
  <si>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</si>
  <si>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</si>
  <si>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</si>
  <si>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</si>
  <si>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</si>
  <si>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</si>
  <si>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</si>
  <si>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</si>
  <si>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</si>
  <si>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</si>
  <si>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</si>
  <si>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</si>
  <si>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</si>
  <si>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</si>
  <si>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</si>
  <si>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</si>
  <si>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</si>
  <si>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</si>
  <si>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</si>
  <si>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</si>
  <si>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</si>
  <si>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</si>
  <si>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</si>
  <si>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</si>
  <si>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</si>
  <si>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</si>
  <si>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</si>
  <si>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</si>
  <si>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</si>
  <si>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</si>
  <si>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</si>
  <si>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</si>
  <si>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</si>
  <si>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</si>
  <si>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</si>
  <si>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</si>
  <si>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</si>
  <si>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</si>
  <si>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</si>
  <si>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</si>
  <si>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</si>
  <si>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</si>
  <si>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</si>
  <si>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</si>
  <si>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</si>
  <si>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</si>
  <si>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</si>
  <si>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</si>
  <si>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</si>
  <si>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</si>
  <si>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</si>
  <si>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</si>
  <si>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</si>
  <si>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</si>
  <si>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</si>
  <si>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</si>
  <si>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</si>
  <si>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</si>
  <si>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</si>
  <si>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</si>
  <si>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</si>
  <si>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</si>
  <si>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</si>
  <si>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</si>
  <si>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</si>
  <si>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</si>
  <si>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</si>
  <si>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</si>
  <si>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</si>
  <si>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</si>
  <si>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</si>
  <si>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</si>
  <si>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</si>
  <si>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</si>
  <si>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</si>
  <si>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</si>
  <si>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</si>
  <si>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</si>
  <si>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</si>
  <si>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</si>
  <si>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</si>
  <si>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</si>
  <si>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</si>
  <si>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</si>
  <si>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</si>
  <si>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</si>
  <si>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</si>
  <si>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</si>
  <si>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</si>
  <si>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</si>
  <si>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</si>
  <si>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</si>
  <si>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</si>
  <si>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</si>
  <si>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</si>
  <si>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</si>
  <si>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</si>
  <si>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</si>
  <si>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</si>
  <si>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</si>
  <si>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</si>
  <si>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</si>
  <si>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</si>
  <si>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</si>
  <si>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</si>
  <si>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</si>
  <si>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</si>
  <si>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</si>
  <si>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</si>
  <si>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</si>
  <si>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</si>
  <si>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</si>
  <si>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</si>
  <si>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</si>
  <si>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</si>
  <si>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</si>
  <si>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</si>
  <si>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</si>
  <si>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</si>
  <si>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</si>
  <si>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</si>
  <si>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</si>
  <si>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</si>
  <si>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</si>
  <si>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</si>
  <si>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</si>
  <si>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</si>
  <si>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</si>
  <si>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</si>
  <si>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</si>
  <si>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</si>
  <si>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</si>
  <si>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</si>
  <si>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</si>
  <si>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</si>
  <si>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</si>
  <si>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</si>
  <si>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</si>
  <si>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</si>
  <si>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</si>
  <si>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</si>
  <si>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</si>
  <si>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</si>
  <si>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</si>
  <si>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</si>
  <si>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</si>
  <si>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</si>
  <si>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</si>
  <si>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</si>
  <si>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</si>
  <si>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</si>
  <si>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</si>
  <si>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</si>
  <si>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</si>
  <si>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</si>
  <si>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</si>
  <si>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</si>
  <si>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</si>
  <si>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</si>
  <si>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</si>
  <si>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</si>
  <si>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</si>
  <si>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</si>
  <si>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</si>
  <si>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</si>
  <si>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</si>
  <si>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</si>
  <si>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</si>
  <si>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</si>
  <si>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</si>
  <si>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</si>
  <si>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</si>
  <si>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</si>
  <si>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</si>
  <si>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</si>
  <si>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</si>
  <si>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</si>
  <si>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</si>
  <si>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</si>
  <si>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</si>
  <si>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</si>
  <si>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</si>
  <si>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</si>
  <si>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</si>
  <si>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</si>
  <si>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</si>
  <si>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</si>
  <si>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</si>
  <si>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</si>
  <si>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</si>
  <si>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</si>
  <si>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</si>
  <si>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</si>
  <si>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</si>
  <si>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</si>
  <si>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</si>
  <si>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</si>
  <si>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</si>
  <si>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</si>
  <si>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</si>
  <si>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</si>
  <si>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</si>
  <si>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</si>
  <si>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</si>
  <si>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</si>
  <si>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</si>
  <si>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</si>
  <si>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</si>
  <si>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</si>
  <si>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</si>
  <si>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</si>
  <si>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</si>
  <si>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</si>
  <si>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</si>
  <si>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</si>
  <si>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</si>
  <si>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</si>
  <si>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</si>
  <si>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</si>
  <si>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</si>
  <si>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</si>
  <si>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</si>
  <si>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</si>
  <si>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</si>
  <si>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</si>
  <si>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</si>
  <si>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</si>
  <si>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</si>
  <si>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</si>
  <si>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</si>
  <si>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</si>
  <si>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</si>
  <si>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</si>
  <si>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</si>
  <si>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</si>
  <si>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</si>
  <si>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</si>
  <si>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</si>
  <si>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</si>
  <si>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</si>
  <si>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</si>
  <si>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</si>
  <si>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</si>
  <si>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</si>
  <si>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</si>
  <si>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</si>
  <si>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</si>
  <si>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</si>
  <si>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</si>
  <si>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</si>
  <si>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</si>
  <si>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</si>
  <si>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</si>
  <si>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</si>
  <si>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</si>
  <si>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</si>
  <si>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</si>
  <si>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</si>
  <si>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</si>
  <si>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</si>
  <si>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</si>
  <si>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</si>
  <si>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</si>
  <si>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</si>
  <si>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</si>
  <si>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</si>
  <si>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</si>
  <si>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</si>
  <si>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</si>
  <si>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</si>
  <si>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</si>
  <si>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</si>
  <si>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</si>
  <si>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</si>
  <si>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</si>
  <si>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</si>
  <si>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</si>
  <si>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</si>
  <si>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</si>
  <si>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</si>
  <si>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</si>
  <si>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</si>
  <si>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</si>
  <si>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</si>
  <si>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</si>
  <si>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</si>
  <si>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</si>
  <si>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</si>
  <si>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</si>
  <si>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</si>
  <si>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</si>
  <si>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</si>
  <si>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</si>
  <si>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</si>
  <si>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</si>
  <si>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</si>
  <si>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</si>
  <si>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</si>
  <si>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</si>
  <si>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</si>
  <si>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</si>
  <si>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</si>
  <si>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</si>
  <si>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</si>
  <si>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</si>
  <si>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</si>
  <si>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</si>
  <si>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</si>
  <si>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</si>
  <si>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</si>
  <si>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</si>
  <si>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</si>
  <si>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</si>
  <si>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</si>
  <si>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</si>
  <si>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</si>
  <si>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</si>
  <si>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</si>
  <si>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</si>
  <si>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</si>
  <si>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</si>
  <si>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</si>
  <si>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</si>
  <si>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</si>
  <si>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</si>
  <si>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</si>
  <si>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</si>
  <si>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</si>
  <si>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</si>
  <si>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</si>
  <si>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</si>
  <si>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</si>
  <si>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</si>
  <si>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</si>
  <si>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</si>
  <si>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</si>
  <si>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</si>
  <si>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</si>
  <si>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</si>
  <si>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</si>
  <si>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</si>
  <si>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</si>
  <si>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</si>
  <si>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</si>
  <si>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</si>
  <si>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</si>
  <si>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</si>
  <si>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</si>
  <si>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</si>
  <si>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</si>
  <si>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</si>
  <si>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</si>
  <si>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</si>
  <si>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</si>
  <si>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</si>
  <si>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</si>
  <si>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</si>
  <si>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</si>
  <si>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</si>
  <si>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</si>
  <si>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</si>
  <si>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</si>
  <si>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</si>
  <si>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</si>
  <si>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</si>
  <si>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</si>
  <si>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</si>
  <si>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</si>
  <si>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</si>
  <si>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</si>
  <si>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</si>
  <si>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</si>
  <si>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</si>
  <si>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</si>
  <si>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</si>
  <si>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</si>
  <si>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</si>
  <si>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</si>
  <si>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</si>
  <si>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</si>
  <si>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</si>
  <si>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</si>
  <si>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</si>
  <si>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</si>
  <si>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</si>
  <si>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</si>
  <si>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</si>
  <si>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</si>
  <si>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</si>
  <si>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</si>
  <si>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</si>
  <si>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</si>
  <si>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</si>
  <si>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</si>
  <si>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</si>
  <si>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</si>
  <si>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</si>
  <si>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</si>
  <si>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</si>
  <si>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</si>
  <si>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</si>
  <si>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</si>
  <si>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</si>
  <si>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</si>
  <si>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</si>
  <si>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</si>
  <si>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</si>
  <si>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</si>
  <si>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</si>
  <si>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</si>
  <si>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</si>
  <si>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</si>
  <si>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</si>
  <si>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</si>
  <si>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</si>
  <si>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</si>
  <si>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</si>
  <si>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</si>
  <si>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</si>
  <si>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</si>
  <si>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</si>
  <si>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</si>
  <si>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</si>
  <si>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</si>
  <si>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</si>
  <si>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</si>
  <si>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</si>
  <si>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</si>
  <si>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</si>
  <si>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</si>
  <si>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</si>
  <si>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</si>
  <si>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</si>
  <si>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</si>
  <si>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</si>
  <si>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</si>
  <si>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</si>
  <si>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</si>
  <si>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</si>
  <si>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</si>
  <si>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</si>
  <si>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</si>
  <si>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</si>
  <si>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</si>
  <si>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</si>
  <si>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</si>
  <si>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</si>
  <si>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</si>
  <si>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</si>
  <si>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</si>
  <si>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</si>
  <si>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</si>
  <si>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</si>
  <si>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</si>
  <si>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</si>
  <si>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</si>
  <si>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</si>
  <si>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</si>
  <si>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</si>
  <si>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</si>
  <si>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</si>
  <si>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</si>
  <si>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</si>
  <si>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</si>
  <si>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</si>
  <si>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</si>
  <si>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</si>
  <si>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</si>
  <si>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</si>
  <si>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</si>
  <si>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</si>
  <si>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</si>
  <si>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</si>
  <si>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</si>
  <si>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</si>
  <si>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</si>
  <si>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</si>
  <si>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</si>
  <si>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</si>
  <si>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</si>
  <si>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</si>
  <si>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</si>
  <si>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</si>
  <si>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</si>
  <si>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</si>
  <si>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</si>
  <si>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</si>
  <si>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</si>
  <si>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</si>
  <si>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</si>
  <si>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</si>
  <si>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</si>
  <si>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</si>
  <si>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</si>
  <si>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</si>
  <si>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</si>
  <si>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</si>
  <si>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</si>
  <si>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</si>
  <si>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</si>
  <si>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</si>
  <si>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</si>
  <si>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</si>
  <si>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</si>
  <si>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</si>
  <si>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</si>
  <si>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</si>
  <si>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</si>
  <si>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</si>
  <si>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</si>
  <si>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</si>
  <si>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</si>
  <si>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</si>
  <si>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</si>
  <si>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</si>
  <si>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</si>
  <si>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</si>
  <si>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</si>
  <si>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</si>
  <si>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</si>
  <si>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</si>
  <si>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</si>
  <si>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</si>
  <si>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</si>
  <si>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</si>
  <si>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</si>
  <si>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</si>
  <si>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</si>
  <si>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</si>
  <si>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</si>
  <si>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</si>
  <si>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</si>
  <si>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</si>
  <si>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</si>
  <si>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</si>
  <si>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</si>
  <si>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</si>
  <si>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</si>
  <si>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</si>
  <si>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</si>
  <si>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</si>
  <si>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</si>
  <si>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</si>
  <si>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</si>
  <si>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</si>
  <si>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</si>
  <si>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</si>
  <si>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</si>
  <si>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</si>
  <si>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</si>
  <si>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</si>
  <si>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</si>
  <si>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</si>
  <si>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</si>
  <si>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</si>
  <si>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</si>
  <si>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</si>
  <si>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</si>
  <si>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</si>
  <si>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</si>
  <si>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</si>
  <si>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</si>
  <si>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</si>
  <si>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</si>
  <si>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</si>
  <si>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</si>
  <si>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</si>
  <si>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</si>
  <si>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</si>
  <si>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</si>
  <si>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</si>
  <si>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</si>
  <si>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</si>
  <si>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</si>
  <si>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</si>
  <si>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</si>
  <si>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</si>
  <si>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</si>
  <si>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</si>
  <si>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</si>
  <si>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</si>
  <si>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</si>
  <si>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</si>
  <si>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</si>
  <si>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</si>
  <si>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</si>
  <si>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</si>
  <si>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</si>
  <si>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</si>
  <si>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</si>
  <si>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</si>
  <si>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</si>
  <si>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</si>
  <si>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</si>
  <si>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</si>
  <si>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</si>
  <si>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</si>
  <si>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</si>
  <si>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</si>
  <si>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</si>
  <si>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</si>
  <si>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</si>
  <si>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</si>
  <si>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</si>
  <si>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</si>
  <si>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</si>
  <si>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</si>
  <si>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</si>
  <si>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</si>
  <si>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</si>
  <si>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</si>
  <si>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</si>
  <si>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</si>
  <si>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</si>
  <si>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</si>
  <si>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</si>
  <si>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</si>
  <si>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</si>
  <si>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</si>
  <si>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</si>
  <si>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</si>
  <si>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</si>
  <si>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</si>
  <si>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</si>
  <si>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</si>
  <si>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</si>
  <si>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</si>
  <si>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</si>
  <si>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</si>
  <si>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</si>
  <si>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</si>
  <si>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</si>
  <si>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</si>
  <si>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</si>
  <si>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</si>
  <si>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</si>
  <si>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</si>
  <si>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</si>
  <si>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</si>
  <si>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</si>
  <si>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</si>
  <si>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</si>
  <si>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</si>
  <si>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</si>
  <si>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</si>
  <si>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</si>
  <si>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</si>
  <si>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</si>
  <si>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</si>
  <si>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</si>
  <si>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</si>
  <si>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</si>
  <si>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</si>
  <si>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</si>
  <si>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</si>
  <si>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</si>
  <si>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</si>
  <si>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</si>
  <si>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</si>
  <si>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</si>
  <si>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</si>
  <si>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</si>
  <si>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</si>
  <si>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</si>
  <si>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</si>
  <si>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</si>
  <si>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</si>
  <si>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</si>
  <si>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</si>
  <si>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</si>
  <si>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</si>
  <si>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</si>
  <si>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</si>
  <si>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</si>
  <si>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</si>
  <si>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</si>
  <si>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</si>
  <si>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</si>
  <si>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</si>
  <si>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</si>
  <si>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</si>
  <si>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</si>
  <si>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</si>
  <si>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</si>
  <si>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</si>
  <si>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</si>
  <si>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</si>
  <si>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</si>
  <si>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</si>
  <si>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</si>
  <si>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</si>
  <si>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</si>
  <si>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</si>
  <si>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</si>
  <si>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</si>
  <si>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</si>
  <si>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</si>
  <si>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</si>
  <si>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</si>
  <si>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</si>
  <si>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</si>
  <si>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</si>
  <si>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</si>
  <si>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</si>
  <si>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</si>
  <si>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</si>
  <si>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</si>
  <si>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</si>
  <si>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</si>
  <si>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</si>
  <si>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</si>
  <si>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</si>
  <si>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</si>
  <si>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</si>
  <si>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</si>
  <si>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</si>
  <si>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</si>
  <si>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</si>
  <si>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</si>
  <si>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</si>
  <si>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</si>
  <si>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</si>
  <si>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</si>
  <si>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</si>
  <si>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</si>
  <si>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</si>
  <si>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</si>
  <si>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</si>
  <si>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</si>
  <si>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</si>
  <si>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</si>
  <si>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</si>
  <si>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</si>
  <si>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</si>
  <si>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</si>
  <si>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</si>
  <si>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</si>
  <si>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</si>
  <si>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</si>
  <si>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</si>
  <si>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</si>
  <si>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</si>
  <si>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</si>
  <si>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</si>
  <si>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</si>
  <si>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</si>
  <si>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</si>
  <si>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</si>
  <si>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</si>
  <si>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</si>
  <si>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</si>
  <si>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</si>
  <si>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</si>
  <si>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</si>
  <si>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</si>
  <si>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</si>
  <si>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</si>
  <si>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</si>
  <si>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</si>
  <si>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</si>
  <si>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</si>
  <si>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</si>
  <si>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</si>
  <si>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</si>
  <si>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</si>
  <si>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</si>
  <si>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</si>
  <si>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</si>
  <si>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</si>
  <si>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</si>
  <si>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</si>
  <si>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</si>
  <si>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</si>
  <si>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</si>
  <si>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</si>
  <si>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</si>
  <si>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</si>
  <si>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</si>
  <si>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</si>
  <si>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</si>
  <si>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</si>
  <si>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</si>
  <si>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</si>
  <si>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</si>
  <si>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</si>
  <si>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</si>
  <si>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</si>
  <si>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</si>
  <si>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</si>
  <si>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</si>
  <si>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</si>
  <si>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</si>
  <si>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</si>
  <si>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</si>
  <si>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</si>
  <si>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</si>
  <si>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</si>
  <si>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</si>
  <si>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</si>
  <si>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</si>
  <si>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</si>
  <si>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</si>
  <si>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</si>
  <si>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</si>
  <si>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</si>
  <si>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</si>
  <si>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</si>
  <si>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</si>
  <si>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</si>
  <si>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</si>
  <si>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</si>
  <si>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</si>
  <si>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</si>
  <si>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</si>
  <si>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</si>
  <si>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</si>
  <si>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</si>
  <si>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</si>
  <si>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</si>
  <si>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</si>
  <si>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</si>
  <si>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</si>
  <si>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</si>
  <si>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</si>
  <si>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</si>
  <si>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</si>
  <si>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</si>
  <si>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</si>
  <si>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</si>
  <si>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</si>
  <si>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</si>
  <si>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</si>
  <si>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</si>
  <si>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</si>
  <si>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</si>
  <si>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</si>
  <si>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</si>
  <si>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</si>
  <si>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</si>
  <si>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</si>
  <si>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</si>
  <si>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</si>
  <si>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</si>
  <si>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</si>
  <si>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</si>
  <si>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</si>
  <si>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</si>
  <si>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</si>
  <si>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</si>
  <si>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</si>
  <si>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</si>
  <si>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</si>
  <si>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</si>
  <si>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</si>
  <si>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</si>
  <si>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</si>
  <si>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</si>
  <si>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</si>
  <si>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</si>
  <si>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</si>
  <si>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</si>
  <si>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</si>
  <si>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</si>
  <si>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</si>
  <si>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</si>
  <si>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</si>
  <si>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</si>
  <si>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</si>
  <si>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</si>
  <si>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</si>
  <si>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</si>
  <si>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</si>
  <si>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</si>
  <si>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</si>
  <si>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</si>
  <si>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</si>
  <si>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</si>
  <si>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</si>
  <si>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</si>
  <si>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</si>
  <si>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</si>
  <si>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</si>
  <si>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</si>
  <si>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</si>
  <si>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</si>
  <si>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</si>
  <si>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</si>
  <si>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</si>
  <si>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</si>
  <si>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</si>
  <si>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</si>
  <si>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</si>
  <si>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</si>
  <si>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</si>
  <si>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</si>
  <si>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</si>
  <si>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</si>
  <si>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</si>
  <si>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</si>
  <si>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</si>
  <si>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</si>
  <si>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</si>
  <si>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</si>
  <si>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</si>
  <si>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</si>
  <si>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</si>
  <si>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</si>
  <si>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</si>
  <si>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</si>
  <si>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</si>
  <si>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</si>
  <si>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</si>
  <si>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</si>
  <si>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</si>
  <si>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</si>
  <si>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</si>
  <si>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</si>
  <si>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</si>
  <si>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</si>
  <si>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</si>
  <si>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</si>
  <si>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</si>
  <si>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</si>
  <si>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</si>
  <si>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</si>
  <si>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</si>
  <si>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</si>
  <si>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</si>
  <si>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</si>
  <si>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</si>
  <si>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</si>
  <si>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</si>
  <si>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</si>
  <si>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</si>
  <si>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</si>
  <si>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</si>
  <si>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</si>
  <si>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</si>
  <si>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</si>
  <si>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</si>
  <si>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</si>
  <si>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</si>
  <si>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</si>
  <si>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</si>
  <si>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</si>
  <si>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</si>
  <si>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</si>
  <si>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</si>
  <si>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</si>
  <si>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</si>
  <si>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</si>
  <si>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</si>
  <si>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</si>
  <si>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</si>
  <si>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</si>
  <si>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</si>
  <si>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</si>
  <si>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</si>
  <si>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</si>
  <si>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</si>
  <si>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</si>
  <si>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</si>
  <si>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</si>
  <si>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</si>
  <si>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</si>
  <si>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</si>
  <si>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</si>
  <si>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</si>
  <si>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</si>
  <si>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</si>
  <si>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</si>
  <si>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</si>
  <si>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</si>
  <si>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</si>
  <si>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</si>
  <si>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</si>
  <si>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</si>
  <si>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</si>
  <si>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</si>
  <si>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</si>
  <si>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</si>
  <si>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</si>
  <si>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</si>
  <si>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</si>
  <si>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</si>
  <si>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</si>
  <si>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</si>
  <si>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</si>
  <si>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</si>
  <si>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</si>
  <si>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</si>
  <si>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</si>
  <si>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</si>
  <si>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</si>
  <si>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</si>
  <si>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</si>
  <si>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</si>
  <si>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</si>
  <si>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</si>
  <si>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</si>
  <si>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</si>
  <si>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</si>
  <si>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</si>
  <si>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</si>
  <si>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</si>
  <si>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</si>
  <si>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</si>
  <si>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</si>
  <si>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</si>
  <si>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</si>
  <si>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</si>
  <si>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</si>
  <si>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</si>
  <si>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</si>
  <si>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</si>
  <si>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</si>
  <si>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</si>
  <si>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</si>
  <si>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</si>
  <si>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</si>
  <si>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</si>
  <si>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</si>
  <si>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</si>
  <si>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</si>
  <si>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</si>
  <si>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</si>
  <si>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</si>
  <si>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</si>
  <si>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</si>
  <si>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</si>
  <si>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</si>
  <si>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</si>
  <si>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</si>
  <si>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</si>
  <si>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</si>
  <si>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</si>
  <si>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</si>
  <si>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</si>
  <si>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</si>
  <si>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</si>
  <si>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</si>
  <si>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</si>
  <si>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</si>
  <si>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</si>
  <si>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</si>
  <si>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</si>
  <si>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</si>
  <si>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</si>
  <si>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</si>
  <si>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</si>
  <si>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</si>
  <si>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</si>
  <si>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</si>
  <si>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</si>
  <si>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</si>
  <si>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</si>
  <si>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</si>
  <si>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</si>
  <si>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</si>
  <si>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</si>
  <si>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</si>
  <si>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</si>
  <si>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</si>
  <si>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</si>
  <si>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</si>
  <si>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</si>
  <si>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</si>
  <si>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</si>
  <si>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</si>
  <si>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</si>
  <si>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</si>
  <si>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</si>
  <si>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</si>
  <si>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</si>
  <si>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</si>
  <si>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</si>
  <si>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</si>
  <si>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</si>
  <si>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</si>
  <si>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</si>
  <si>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</si>
  <si>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</si>
  <si>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</si>
  <si>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</si>
  <si>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</si>
  <si>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</si>
  <si>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</si>
  <si>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</si>
  <si>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</si>
  <si>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</si>
  <si>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</si>
  <si>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</si>
  <si>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</si>
  <si>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</si>
  <si>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</si>
  <si>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</si>
  <si>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</si>
  <si>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</si>
  <si>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</si>
  <si>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</si>
  <si>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</si>
  <si>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</si>
  <si>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</si>
  <si>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</si>
  <si>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</si>
  <si>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</si>
  <si>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</si>
  <si>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</si>
  <si>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</si>
  <si>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</si>
  <si>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</si>
  <si>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</si>
  <si>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</si>
  <si>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</si>
  <si>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</si>
  <si>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</si>
  <si>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</si>
  <si>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</si>
  <si>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</si>
  <si>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</si>
  <si>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</si>
  <si>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</si>
  <si>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</si>
  <si>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</si>
  <si>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</si>
  <si>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</si>
  <si>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</si>
  <si>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</si>
  <si>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</si>
  <si>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</si>
  <si>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</si>
  <si>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</si>
  <si>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</si>
  <si>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</si>
  <si>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</si>
  <si>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</si>
  <si>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</si>
  <si>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</si>
  <si>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</si>
  <si>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</si>
  <si>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</si>
  <si>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</si>
  <si>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</si>
  <si>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</si>
  <si>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</si>
  <si>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</si>
  <si>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</si>
  <si>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</si>
  <si>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</si>
  <si>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</si>
  <si>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</si>
  <si>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</si>
  <si>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</si>
  <si>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</si>
  <si>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</si>
  <si>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</si>
  <si>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</si>
  <si>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</si>
  <si>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</si>
  <si>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</si>
  <si>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</si>
  <si>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</si>
  <si>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</si>
  <si>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</si>
  <si>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</si>
  <si>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</si>
  <si>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</si>
  <si>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</si>
  <si>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</si>
  <si>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</si>
  <si>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</si>
  <si>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</si>
  <si>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</si>
  <si>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</si>
  <si>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</si>
  <si>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</si>
  <si>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</si>
  <si>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</si>
  <si>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</si>
  <si>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</si>
  <si>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</si>
  <si>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</si>
  <si>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</si>
  <si>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</si>
  <si>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</si>
  <si>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</si>
  <si>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</si>
  <si>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</si>
  <si>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</si>
  <si>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</si>
  <si>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</si>
  <si>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</si>
  <si>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</si>
  <si>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</si>
  <si>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</si>
  <si>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</si>
  <si>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</si>
  <si>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</si>
  <si>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</si>
  <si>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</si>
  <si>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</si>
  <si>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</si>
  <si>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</si>
  <si>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</si>
  <si>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</si>
  <si>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</si>
  <si>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</si>
  <si>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</si>
  <si>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</si>
  <si>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</si>
  <si>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</si>
  <si>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</si>
  <si>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</si>
  <si>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</si>
  <si>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</si>
  <si>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</si>
  <si>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</si>
  <si>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</si>
  <si>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</si>
  <si>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</si>
  <si>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</si>
  <si>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</si>
  <si>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</si>
  <si>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</si>
  <si>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</si>
  <si>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</si>
  <si>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</si>
  <si>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</si>
  <si>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</si>
  <si>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</si>
  <si>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</si>
  <si>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</si>
  <si>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</si>
  <si>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</si>
  <si>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</si>
  <si>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</si>
  <si>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</si>
  <si>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</si>
  <si>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</si>
  <si>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</si>
  <si>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</si>
  <si>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</si>
  <si>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</si>
  <si>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</si>
  <si>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</si>
  <si>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</si>
  <si>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</si>
  <si>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</si>
  <si>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</si>
  <si>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</si>
  <si>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</si>
  <si>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</si>
  <si>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</si>
  <si>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</si>
  <si>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</si>
  <si>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</si>
  <si>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</si>
  <si>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</si>
  <si>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</si>
  <si>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</si>
  <si>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</si>
  <si>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</si>
  <si>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</si>
  <si>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</si>
  <si>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</si>
  <si>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</si>
  <si>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</si>
  <si>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</si>
  <si>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</si>
  <si>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</si>
  <si>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</si>
  <si>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</si>
  <si>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</si>
  <si>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</si>
  <si>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</si>
  <si>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</si>
  <si>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</si>
  <si>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</si>
  <si>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</si>
  <si>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</si>
  <si>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</si>
  <si>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</si>
  <si>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</si>
  <si>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</si>
  <si>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</si>
  <si>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</si>
  <si>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</si>
  <si>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</si>
  <si>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</si>
  <si>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</si>
  <si>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</si>
  <si>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</si>
  <si>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</si>
  <si>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</si>
  <si>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</si>
  <si>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</si>
  <si>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</si>
  <si>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</si>
  <si>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</si>
  <si>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</si>
  <si>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</si>
  <si>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</si>
  <si>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</si>
  <si>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</si>
  <si>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</si>
  <si>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</si>
  <si>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</si>
  <si>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</si>
  <si>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</si>
  <si>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</si>
  <si>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</si>
  <si>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</si>
  <si>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</si>
  <si>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</si>
  <si>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</si>
  <si>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</si>
  <si>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</si>
  <si>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</si>
  <si>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</si>
  <si>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</si>
  <si>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</si>
  <si>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</si>
  <si>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</si>
  <si>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</si>
  <si>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</si>
  <si>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</si>
  <si>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</si>
  <si>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</si>
  <si>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</si>
  <si>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</si>
  <si>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</si>
  <si>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</si>
  <si>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</si>
  <si>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</si>
  <si>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</si>
  <si>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</si>
  <si>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</si>
  <si>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</si>
  <si>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</si>
  <si>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</si>
  <si>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</si>
  <si>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</si>
  <si>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</si>
  <si>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</si>
  <si>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</si>
  <si>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</si>
  <si>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</si>
  <si>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</si>
  <si>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</si>
  <si>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</si>
  <si>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</si>
  <si>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</si>
  <si>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</si>
  <si>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</si>
  <si>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</si>
  <si>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</si>
  <si>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</si>
  <si>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</si>
  <si>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</si>
  <si>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</si>
  <si>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</si>
  <si>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</si>
  <si>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</si>
  <si>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</si>
  <si>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</si>
  <si>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</si>
  <si>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</si>
  <si>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</si>
  <si>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</si>
  <si>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</si>
  <si>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</si>
  <si>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</si>
  <si>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</si>
  <si>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</si>
  <si>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</si>
  <si>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</si>
  <si>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</si>
  <si>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</si>
  <si>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</si>
  <si>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</si>
  <si>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</si>
  <si>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</si>
  <si>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</si>
  <si>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</si>
  <si>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</si>
  <si>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</si>
  <si>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</si>
  <si>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</si>
  <si>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</si>
  <si>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</si>
  <si>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</si>
  <si>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</si>
  <si>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</si>
  <si>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</si>
  <si>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</si>
  <si>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</si>
  <si>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</si>
  <si>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</si>
  <si>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</si>
  <si>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</si>
  <si>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</si>
  <si>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</si>
  <si>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</si>
  <si>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</si>
  <si>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</si>
  <si>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</si>
  <si>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</si>
  <si>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</si>
  <si>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</si>
  <si>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</si>
  <si>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</si>
  <si>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</si>
  <si>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</si>
  <si>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</si>
  <si>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</si>
  <si>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</si>
  <si>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</si>
  <si>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</si>
  <si>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</si>
  <si>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</si>
  <si>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</si>
  <si>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</si>
  <si>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</si>
  <si>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</si>
  <si>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</si>
  <si>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</si>
  <si>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</si>
  <si>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</si>
  <si>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</si>
  <si>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</si>
  <si>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</si>
  <si>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</si>
  <si>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</si>
  <si>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</si>
  <si>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</si>
  <si>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</si>
  <si>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</si>
  <si>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</si>
  <si>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</si>
  <si>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</si>
  <si>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</si>
  <si>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</si>
  <si>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</si>
  <si>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</si>
  <si>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</si>
  <si>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</si>
  <si>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</si>
  <si>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</si>
  <si>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</si>
  <si>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</si>
  <si>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</si>
  <si>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</si>
  <si>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</si>
  <si>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</si>
  <si>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</si>
  <si>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</si>
  <si>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</si>
  <si>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</si>
  <si>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</si>
  <si>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</si>
  <si>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</si>
  <si>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</si>
  <si>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</si>
  <si>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</si>
  <si>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</si>
  <si>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</si>
  <si>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</si>
  <si>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</si>
  <si>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</si>
  <si>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</si>
  <si>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</si>
  <si>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</si>
  <si>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</si>
  <si>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</si>
  <si>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</si>
  <si>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</si>
  <si>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</si>
  <si>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</si>
  <si>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</si>
  <si>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</si>
  <si>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</si>
  <si>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</si>
  <si>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</si>
  <si>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</si>
  <si>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</si>
  <si>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</si>
  <si>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</si>
  <si>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</si>
  <si>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</si>
  <si>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</si>
  <si>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</si>
  <si>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</si>
  <si>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</si>
  <si>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</si>
  <si>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</si>
  <si>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</si>
  <si>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</si>
  <si>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</si>
  <si>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</si>
  <si>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</si>
  <si>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</si>
  <si>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</si>
  <si>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</si>
  <si>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</si>
  <si>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</si>
  <si>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</si>
  <si>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</si>
  <si>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</si>
  <si>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</si>
  <si>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</si>
  <si>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</si>
  <si>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</si>
  <si>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</si>
  <si>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</si>
  <si>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</si>
  <si>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</si>
  <si>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</si>
  <si>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</si>
  <si>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</si>
  <si>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</si>
  <si>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</si>
  <si>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</si>
  <si>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</si>
  <si>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</si>
  <si>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</si>
  <si>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</si>
  <si>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</si>
  <si>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</si>
  <si>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</si>
  <si>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</si>
  <si>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</si>
  <si>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</si>
  <si>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</si>
  <si>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</si>
  <si>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</si>
  <si>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</si>
  <si>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</si>
  <si>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</si>
  <si>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</si>
  <si>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</si>
  <si>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</si>
  <si>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</si>
  <si>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</si>
  <si>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</si>
  <si>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</si>
  <si>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</si>
  <si>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</si>
  <si>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</si>
  <si>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</si>
  <si>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</si>
  <si>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</si>
  <si>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</si>
  <si>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</si>
  <si>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</si>
  <si>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</si>
  <si>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</si>
  <si>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</si>
  <si>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</si>
  <si>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</si>
  <si>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</si>
  <si>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</si>
  <si>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</si>
  <si>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</si>
  <si>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</si>
  <si>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</si>
  <si>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</si>
  <si>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</si>
  <si>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</si>
  <si>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</si>
  <si>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</si>
  <si>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</si>
  <si>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</si>
  <si>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</si>
  <si>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</si>
  <si>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</si>
  <si>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</si>
  <si>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</si>
  <si>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</si>
  <si>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</si>
  <si>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</si>
  <si>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</si>
  <si>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</si>
  <si>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</si>
  <si>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</si>
  <si>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</si>
  <si>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</si>
  <si>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</si>
  <si>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</si>
  <si>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</si>
  <si>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</si>
  <si>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</si>
  <si>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</si>
  <si>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</si>
  <si>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</si>
  <si>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</si>
  <si>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</si>
  <si>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</si>
  <si>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</si>
  <si>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</si>
  <si>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</si>
  <si>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</si>
  <si>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</si>
  <si>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</si>
  <si>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</si>
  <si>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</si>
  <si>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</si>
  <si>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</si>
  <si>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</si>
  <si>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</si>
  <si>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</si>
  <si>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</si>
  <si>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</si>
  <si>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</si>
  <si>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</si>
  <si>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</si>
  <si>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</si>
  <si>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</si>
  <si>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</si>
  <si>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</si>
  <si>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</si>
  <si>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</si>
  <si>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</si>
  <si>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</si>
  <si>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</si>
  <si>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</si>
  <si>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</si>
  <si>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</si>
  <si>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</si>
  <si>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</si>
  <si>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</si>
  <si>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</si>
  <si>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</si>
  <si>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</si>
  <si>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</si>
  <si>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</si>
  <si>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</si>
  <si>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</si>
  <si>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</si>
  <si>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</si>
  <si>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</si>
  <si>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</si>
  <si>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</si>
  <si>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</si>
  <si>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</si>
  <si>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</si>
  <si>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</si>
  <si>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</si>
  <si>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</si>
  <si>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</si>
  <si>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</si>
  <si>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</si>
  <si>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</si>
  <si>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</si>
  <si>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</si>
  <si>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</si>
  <si>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</si>
  <si>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</si>
  <si>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</si>
  <si>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</si>
  <si>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</si>
  <si>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</si>
  <si>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</si>
  <si>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</si>
  <si>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</si>
  <si>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</si>
  <si>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</si>
  <si>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</si>
  <si>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</si>
  <si>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</si>
  <si>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</si>
  <si>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</si>
  <si>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</si>
  <si>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</si>
  <si>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</si>
  <si>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</si>
  <si>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</si>
  <si>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</si>
  <si>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</si>
  <si>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</si>
  <si>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</si>
  <si>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</si>
  <si>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</si>
  <si>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</si>
  <si>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</si>
  <si>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</si>
  <si>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</si>
  <si>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</si>
  <si>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</si>
  <si>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</si>
  <si>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</si>
  <si>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</si>
  <si>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</si>
  <si>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</si>
  <si>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</si>
  <si>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</si>
  <si>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</si>
  <si>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</si>
  <si>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</si>
  <si>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</si>
  <si>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</si>
  <si>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</si>
  <si>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</si>
  <si>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</si>
  <si>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</si>
  <si>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</si>
  <si>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</si>
  <si>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</si>
  <si>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</si>
  <si>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</si>
  <si>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</si>
  <si>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</si>
  <si>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</si>
  <si>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</si>
  <si>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</si>
  <si>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</si>
  <si>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</si>
  <si>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</si>
  <si>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</si>
  <si>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</si>
  <si>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</si>
  <si>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</si>
  <si>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</si>
  <si>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</si>
  <si>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</si>
  <si>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</si>
  <si>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</si>
  <si>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</si>
  <si>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</si>
  <si>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</si>
  <si>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</si>
  <si>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</si>
  <si>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</si>
  <si>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</si>
  <si>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</si>
  <si>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</si>
  <si>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</si>
  <si>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</si>
  <si>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</si>
  <si>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</si>
  <si>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</si>
  <si>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</si>
  <si>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</si>
  <si>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</si>
  <si>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</si>
  <si>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</si>
  <si>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</si>
  <si>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</si>
  <si>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</si>
  <si>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</si>
  <si>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</si>
  <si>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</si>
  <si>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</si>
  <si>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</si>
  <si>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</si>
  <si>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</si>
  <si>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</si>
  <si>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</si>
  <si>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</si>
  <si>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</si>
  <si>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</si>
  <si>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</si>
  <si>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</si>
  <si>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</si>
  <si>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</si>
  <si>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</si>
  <si>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</si>
  <si>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</si>
  <si>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</si>
  <si>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</si>
  <si>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</si>
  <si>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</si>
  <si>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</si>
  <si>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</si>
  <si>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</si>
  <si>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</si>
  <si>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</si>
  <si>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</si>
  <si>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</si>
  <si>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</si>
  <si>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</si>
  <si>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</si>
  <si>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</si>
  <si>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</si>
  <si>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</si>
  <si>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</si>
  <si>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</si>
  <si>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</si>
  <si>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</si>
  <si>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</si>
  <si>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</si>
  <si>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</si>
  <si>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</si>
  <si>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</si>
  <si>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</si>
  <si>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</si>
  <si>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</si>
  <si>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</si>
  <si>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</si>
  <si>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</si>
  <si>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</si>
  <si>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</si>
  <si>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</si>
  <si>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</si>
  <si>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</si>
  <si>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</si>
  <si>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</si>
  <si>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</si>
  <si>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</si>
  <si>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</si>
  <si>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</si>
  <si>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</si>
  <si>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</si>
  <si>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</si>
  <si>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</si>
  <si>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</si>
  <si>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</si>
  <si>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</si>
  <si>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</si>
  <si>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</si>
  <si>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</si>
  <si>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</si>
  <si>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</si>
  <si>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</si>
  <si>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</si>
  <si>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</si>
  <si>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</si>
  <si>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</si>
  <si>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</si>
  <si>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</si>
  <si>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</si>
  <si>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</si>
  <si>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</si>
  <si>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</si>
  <si>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</si>
  <si>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</si>
  <si>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</si>
  <si>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</si>
  <si>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</si>
  <si>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</si>
  <si>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</si>
  <si>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</si>
  <si>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</si>
  <si>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</si>
  <si>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</si>
  <si>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</si>
  <si>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</si>
  <si>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</si>
  <si>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</si>
  <si>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</si>
  <si>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</si>
  <si>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</si>
  <si>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</si>
  <si>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</si>
  <si>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</si>
  <si>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</si>
  <si>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</si>
  <si>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</si>
  <si>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</si>
  <si>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</si>
  <si>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</si>
  <si>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</si>
  <si>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</si>
  <si>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</si>
  <si>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</si>
  <si>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</si>
  <si>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</si>
  <si>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</si>
  <si>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</si>
  <si>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</si>
  <si>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</si>
  <si>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</si>
  <si>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</si>
  <si>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</si>
  <si>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</si>
  <si>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</si>
  <si>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</si>
  <si>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</si>
  <si>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</si>
  <si>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</si>
  <si>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</si>
  <si>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</si>
  <si>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</si>
  <si>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</si>
  <si>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</si>
  <si>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</si>
  <si>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</si>
  <si>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</si>
  <si>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</si>
  <si>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</si>
  <si>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</si>
  <si>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</si>
  <si>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</si>
  <si>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</si>
  <si>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</si>
  <si>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</si>
  <si>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</si>
  <si>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</si>
  <si>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</si>
  <si>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</si>
  <si>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</si>
  <si>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</si>
  <si>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</si>
  <si>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</si>
  <si>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</si>
  <si>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</si>
  <si>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</si>
  <si>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</si>
  <si>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</si>
  <si>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</si>
  <si>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</si>
  <si>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</si>
  <si>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</si>
  <si>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</si>
  <si>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</si>
  <si>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</si>
  <si>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</si>
  <si>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</si>
  <si>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</si>
  <si>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</si>
  <si>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</si>
  <si>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</si>
  <si>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</si>
  <si>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</si>
  <si>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</si>
  <si>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</si>
  <si>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</si>
  <si>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</si>
  <si>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</si>
  <si>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</si>
  <si>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</si>
  <si>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</si>
  <si>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</si>
  <si>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</si>
  <si>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</si>
  <si>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</si>
  <si>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</si>
  <si>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</si>
  <si>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</si>
  <si>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</si>
  <si>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</si>
  <si>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</si>
  <si>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</si>
  <si>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</si>
  <si>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</si>
  <si>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</si>
  <si>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</si>
  <si>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</si>
  <si>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</si>
  <si>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</si>
  <si>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</si>
  <si>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</si>
  <si>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</si>
  <si>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</si>
  <si>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</si>
  <si>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</si>
  <si>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</si>
  <si>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</si>
  <si>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</si>
  <si>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</si>
  <si>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</si>
  <si>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</si>
  <si>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</si>
  <si>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</si>
  <si>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</si>
  <si>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</si>
  <si>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</si>
  <si>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</si>
  <si>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</si>
  <si>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</si>
  <si>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</si>
  <si>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</si>
  <si>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</si>
  <si>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</si>
  <si>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</si>
  <si>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</si>
  <si>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</si>
  <si>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</si>
  <si>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</si>
  <si>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</si>
  <si>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</si>
  <si>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</si>
  <si>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</si>
  <si>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</si>
  <si>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</si>
  <si>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</si>
  <si>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</si>
  <si>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</si>
  <si>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</si>
  <si>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</si>
  <si>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</si>
  <si>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</si>
  <si>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</si>
  <si>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</si>
  <si>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</si>
  <si>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</si>
  <si>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</si>
  <si>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</si>
  <si>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</si>
  <si>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</si>
  <si>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</si>
  <si>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</si>
  <si>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</si>
  <si>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</si>
  <si>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</si>
  <si>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</si>
  <si>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</si>
  <si>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</si>
  <si>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</si>
  <si>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</si>
  <si>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</si>
  <si>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</si>
  <si>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</si>
  <si>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</si>
  <si>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</si>
  <si>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</si>
  <si>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</si>
  <si>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</si>
  <si>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</si>
  <si>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</si>
  <si>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</si>
  <si>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</si>
  <si>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</si>
  <si>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</si>
  <si>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</si>
  <si>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</si>
  <si>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</si>
  <si>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</si>
  <si>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</si>
  <si>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</si>
  <si>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</si>
  <si>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</si>
  <si>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</si>
  <si>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</si>
  <si>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</si>
  <si>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</si>
  <si>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</si>
  <si>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</si>
  <si>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</si>
  <si>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</si>
  <si>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</si>
  <si>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</si>
  <si>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</si>
  <si>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</si>
  <si>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</si>
  <si>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</si>
  <si>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</si>
  <si>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</si>
  <si>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</si>
  <si>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</si>
  <si>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</si>
  <si>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</si>
  <si>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</si>
  <si>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</si>
  <si>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</si>
  <si>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</si>
  <si>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</si>
  <si>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</si>
  <si>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</si>
  <si>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</si>
  <si>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</si>
  <si>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</si>
  <si>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</si>
  <si>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</si>
  <si>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</si>
  <si>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</si>
  <si>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</si>
  <si>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</si>
  <si>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</si>
  <si>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</si>
  <si>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</si>
  <si>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</si>
  <si>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</si>
  <si>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</si>
  <si>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</si>
  <si>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</si>
  <si>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</si>
  <si>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</si>
  <si>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</si>
  <si>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</si>
  <si>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</si>
  <si>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</si>
  <si>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</si>
  <si>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</si>
  <si>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</si>
  <si>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</si>
  <si>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</si>
  <si>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</si>
  <si>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</si>
  <si>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</si>
  <si>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</si>
  <si>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</si>
  <si>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</si>
  <si>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</si>
  <si>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</si>
  <si>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</si>
  <si>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</si>
  <si>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</si>
  <si>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</si>
  <si>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</si>
  <si>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</si>
  <si>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</si>
  <si>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</si>
  <si>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</si>
  <si>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</si>
  <si>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</si>
  <si>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</si>
  <si>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</si>
  <si>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</si>
  <si>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</si>
  <si>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</si>
  <si>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</si>
  <si>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</si>
  <si>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</si>
  <si>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</si>
  <si>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</si>
  <si>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</si>
  <si>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</si>
  <si>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</si>
  <si>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</si>
  <si>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</si>
  <si>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</si>
  <si>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</si>
  <si>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</si>
  <si>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</si>
  <si>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</si>
  <si>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</si>
  <si>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</si>
  <si>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</si>
  <si>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</si>
  <si>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</si>
  <si>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</si>
  <si>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</si>
  <si>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</si>
  <si>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</si>
  <si>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</si>
  <si>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</si>
  <si>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</si>
  <si>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</si>
  <si>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</si>
  <si>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</si>
  <si>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</si>
  <si>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</si>
  <si>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</si>
  <si>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</si>
  <si>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</si>
  <si>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</si>
  <si>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</si>
  <si>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</si>
  <si>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</si>
  <si>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</si>
  <si>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</si>
  <si>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</si>
  <si>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</si>
  <si>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</si>
  <si>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</si>
  <si>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</si>
  <si>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</si>
  <si>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</si>
  <si>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</si>
  <si>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</si>
  <si>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</si>
  <si>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</si>
  <si>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</si>
  <si>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</si>
  <si>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</si>
  <si>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</si>
  <si>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</si>
  <si>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</si>
  <si>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</si>
  <si>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</si>
  <si>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</si>
  <si>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</si>
  <si>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</si>
  <si>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</si>
  <si>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</si>
  <si>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</si>
  <si>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</si>
  <si>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</si>
  <si>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</si>
  <si>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</si>
  <si>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</si>
  <si>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</si>
  <si>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</si>
  <si>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</si>
  <si>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</si>
  <si>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</si>
  <si>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</si>
  <si>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</si>
  <si>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</si>
  <si>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</si>
  <si>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</si>
  <si>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</si>
  <si>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</si>
  <si>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</si>
  <si>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</si>
  <si>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</si>
  <si>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</si>
  <si>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</si>
  <si>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</si>
  <si>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</si>
  <si>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</si>
  <si>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</si>
  <si>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</si>
  <si>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</si>
  <si>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</si>
  <si>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</si>
  <si>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</si>
  <si>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</si>
  <si>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</si>
  <si>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</si>
  <si>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</si>
  <si>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</si>
  <si>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</si>
  <si>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</si>
  <si>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</si>
  <si>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</si>
  <si>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</si>
  <si>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</si>
  <si>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</si>
  <si>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</si>
  <si>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</si>
  <si>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</si>
  <si>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</si>
  <si>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</si>
  <si>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</si>
  <si>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</si>
  <si>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</si>
  <si>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</si>
  <si>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</si>
  <si>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</si>
  <si>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</si>
  <si>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</si>
  <si>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</si>
  <si>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</si>
  <si>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</si>
  <si>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</si>
  <si>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</si>
  <si>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</si>
  <si>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</si>
  <si>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</si>
  <si>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</si>
  <si>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</si>
  <si>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</si>
  <si>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</si>
  <si>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</si>
  <si>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</si>
  <si>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</si>
  <si>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</si>
  <si>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</si>
  <si>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</si>
  <si>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</si>
  <si>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</si>
  <si>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</si>
  <si>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</si>
  <si>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</si>
  <si>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</si>
  <si>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</si>
  <si>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</si>
  <si>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</si>
  <si>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</si>
  <si>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</si>
  <si>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</si>
  <si>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</si>
  <si>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</si>
  <si>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</si>
  <si>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</si>
  <si>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</si>
  <si>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</si>
  <si>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</si>
  <si>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</si>
  <si>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</si>
  <si>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</si>
  <si>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</si>
  <si>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</si>
  <si>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</si>
  <si>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</si>
  <si>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</si>
  <si>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</si>
  <si>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</si>
  <si>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</si>
  <si>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</si>
  <si>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</si>
  <si>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</si>
  <si>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</si>
  <si>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</si>
  <si>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</si>
  <si>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</si>
  <si>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</si>
  <si>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</si>
  <si>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</si>
  <si>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</si>
  <si>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</si>
  <si>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</si>
  <si>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</si>
  <si>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</si>
  <si>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</si>
  <si>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</si>
  <si>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</si>
  <si>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</si>
  <si>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</si>
  <si>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</si>
  <si>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</si>
  <si>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</si>
  <si>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</si>
  <si>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</si>
  <si>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</si>
  <si>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</si>
  <si>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</si>
  <si>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</si>
  <si>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</si>
  <si>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</si>
  <si>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</si>
  <si>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</si>
  <si>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</si>
  <si>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</si>
  <si>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</si>
  <si>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</si>
  <si>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</si>
  <si>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</si>
  <si>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</si>
  <si>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</si>
  <si>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</si>
  <si>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</si>
  <si>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</si>
  <si>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</si>
  <si>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</si>
  <si>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</si>
  <si>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</si>
  <si>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</si>
  <si>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</si>
  <si>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</si>
  <si>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</si>
  <si>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</si>
  <si>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</si>
  <si>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</si>
  <si>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</si>
  <si>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</si>
  <si>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</si>
  <si>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</si>
  <si>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</si>
  <si>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</si>
  <si>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</si>
  <si>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</si>
  <si>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</si>
  <si>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</si>
  <si>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</si>
  <si>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</si>
  <si>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</si>
  <si>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</si>
  <si>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</si>
  <si>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</si>
  <si>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</si>
  <si>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</si>
  <si>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</si>
  <si>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</si>
  <si>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</si>
  <si>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</si>
  <si>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</si>
  <si>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</si>
  <si>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</si>
  <si>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</si>
  <si>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</si>
  <si>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</si>
  <si>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</si>
  <si>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</si>
  <si>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</si>
  <si>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</si>
  <si>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</si>
  <si>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</si>
  <si>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</si>
  <si>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</si>
  <si>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</si>
  <si>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</si>
  <si>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</si>
  <si>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</si>
  <si>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</si>
  <si>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</si>
  <si>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</si>
  <si>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</si>
  <si>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</si>
  <si>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</si>
  <si>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</si>
  <si>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</si>
  <si>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</si>
  <si>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</si>
  <si>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</si>
  <si>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</si>
  <si>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</si>
  <si>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</si>
  <si>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</si>
  <si>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</si>
  <si>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</si>
  <si>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</si>
  <si>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</si>
  <si>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</si>
  <si>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</si>
  <si>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</si>
  <si>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</si>
  <si>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</si>
  <si>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</si>
  <si>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</si>
  <si>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</si>
  <si>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</si>
  <si>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</si>
  <si>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</si>
  <si>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</si>
  <si>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</si>
  <si>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</si>
  <si>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</si>
  <si>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</si>
  <si>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</si>
  <si>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</si>
  <si>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</si>
  <si>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</si>
  <si>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</si>
  <si>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</si>
  <si>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</si>
  <si>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</si>
  <si>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</si>
  <si>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</si>
  <si>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</si>
  <si>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</si>
  <si>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</si>
  <si>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</si>
  <si>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</si>
  <si>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</si>
  <si>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</si>
  <si>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</si>
  <si>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</si>
  <si>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</si>
  <si>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</si>
  <si>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</si>
  <si>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</si>
  <si>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</si>
  <si>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</si>
  <si>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</si>
  <si>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</si>
  <si>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</si>
  <si>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</si>
  <si>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</si>
  <si>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</si>
  <si>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</si>
  <si>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</si>
  <si>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</si>
  <si>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</si>
  <si>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</si>
  <si>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</si>
  <si>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</si>
  <si>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</si>
  <si>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</si>
  <si>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</si>
  <si>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</si>
  <si>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</si>
  <si>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</si>
  <si>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</si>
  <si>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</si>
  <si>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</si>
  <si>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</si>
  <si>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</si>
  <si>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</si>
  <si>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</si>
  <si>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</si>
  <si>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</si>
  <si>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</si>
  <si>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</si>
  <si>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</si>
  <si>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</si>
  <si>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</si>
  <si>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</si>
  <si>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</si>
  <si>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</si>
  <si>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</si>
  <si>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</si>
  <si>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</si>
  <si>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</si>
  <si>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</si>
  <si>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</si>
  <si>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</si>
  <si>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</si>
  <si>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</si>
  <si>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</si>
  <si>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</si>
  <si>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</si>
  <si>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</si>
  <si>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</si>
  <si>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</si>
  <si>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</si>
  <si>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</si>
  <si>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</si>
  <si>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</si>
  <si>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</si>
  <si>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</si>
  <si>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</si>
  <si>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</si>
  <si>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</si>
  <si>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</si>
  <si>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</si>
  <si>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</si>
  <si>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</si>
  <si>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</si>
  <si>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</si>
  <si>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</si>
  <si>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</si>
  <si>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</si>
  <si>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</si>
  <si>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</si>
  <si>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</si>
  <si>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</si>
  <si>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</si>
  <si>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</si>
  <si>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</si>
  <si>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</si>
  <si>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</si>
  <si>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</si>
  <si>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</si>
  <si>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</si>
  <si>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</si>
  <si>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</si>
  <si>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</si>
  <si>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</si>
  <si>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</si>
  <si>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</si>
  <si>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</si>
  <si>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</si>
  <si>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</si>
  <si>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</si>
  <si>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</si>
  <si>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</si>
  <si>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</si>
  <si>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</si>
  <si>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</si>
  <si>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</si>
  <si>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</si>
  <si>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</si>
  <si>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</si>
  <si>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</si>
  <si>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</si>
  <si>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</si>
  <si>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</si>
  <si>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</si>
  <si>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</si>
  <si>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</si>
  <si>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</si>
  <si>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</si>
  <si>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</si>
  <si>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</si>
  <si>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</si>
  <si>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</si>
  <si>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</si>
  <si>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</si>
  <si>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</si>
  <si>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</si>
  <si>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</si>
  <si>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</si>
  <si>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</si>
  <si>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</si>
  <si>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</si>
  <si>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</si>
  <si>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</si>
  <si>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</si>
  <si>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</si>
  <si>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</si>
  <si>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</si>
  <si>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</si>
  <si>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</si>
  <si>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</si>
  <si>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</si>
  <si>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</si>
  <si>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</si>
  <si>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</si>
  <si>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</si>
  <si>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</si>
  <si>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</si>
  <si>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</si>
  <si>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</si>
  <si>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</si>
  <si>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</si>
  <si>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</si>
  <si>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</si>
  <si>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</si>
  <si>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</si>
  <si>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</si>
  <si>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</si>
  <si>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</si>
  <si>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</si>
  <si>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</si>
  <si>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</si>
  <si>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</si>
  <si>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</si>
  <si>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</si>
  <si>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</si>
  <si>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</si>
  <si>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</si>
  <si>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</si>
  <si>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</si>
  <si>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</si>
  <si>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</si>
  <si>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</si>
  <si>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</si>
  <si>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</si>
  <si>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</si>
  <si>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</si>
  <si>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</si>
  <si>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</si>
  <si>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</si>
  <si>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</si>
  <si>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</si>
  <si>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</si>
  <si>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</si>
  <si>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</si>
  <si>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</si>
  <si>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</si>
  <si>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</si>
  <si>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</si>
  <si>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</si>
  <si>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</si>
  <si>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</si>
  <si>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</si>
  <si>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</si>
  <si>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</si>
  <si>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</si>
  <si>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</si>
  <si>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</si>
  <si>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</si>
  <si>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</si>
  <si>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</si>
  <si>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</si>
  <si>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</si>
  <si>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</si>
  <si>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</si>
  <si>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</si>
  <si>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</si>
  <si>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</si>
  <si>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</si>
  <si>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</si>
  <si>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</si>
  <si>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</si>
  <si>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</si>
  <si>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</si>
  <si>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</si>
  <si>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</si>
  <si>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</si>
  <si>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</si>
  <si>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</si>
  <si>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</si>
  <si>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</si>
  <si>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</si>
  <si>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</si>
  <si>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</si>
  <si>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</si>
  <si>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</si>
  <si>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</si>
  <si>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</si>
  <si>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</si>
  <si>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</si>
  <si>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</si>
  <si>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</si>
  <si>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</si>
  <si>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</si>
  <si>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</si>
  <si>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</si>
  <si>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</si>
  <si>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</si>
  <si>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</si>
  <si>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</si>
  <si>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</si>
  <si>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</si>
  <si>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</si>
  <si>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</si>
  <si>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</si>
  <si>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</si>
  <si>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</si>
  <si>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</si>
  <si>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</si>
  <si>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</si>
  <si>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</si>
  <si>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</si>
  <si>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</si>
  <si>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</si>
  <si>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</si>
  <si>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</si>
  <si>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</si>
  <si>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</si>
  <si>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</si>
  <si>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</si>
  <si>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</si>
  <si>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</si>
  <si>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</si>
  <si>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</si>
  <si>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</si>
  <si>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</si>
  <si>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</si>
  <si>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</si>
  <si>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</si>
  <si>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</si>
  <si>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</si>
  <si>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</si>
  <si>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</si>
  <si>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</si>
  <si>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</si>
  <si>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</si>
  <si>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</si>
  <si>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</si>
  <si>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</si>
  <si>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</si>
  <si>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</si>
  <si>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</si>
  <si>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</si>
  <si>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</si>
  <si>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</si>
  <si>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</si>
  <si>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</si>
  <si>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</si>
  <si>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</si>
  <si>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</si>
  <si>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</si>
  <si>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</si>
  <si>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</si>
  <si>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</si>
  <si>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</si>
  <si>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</si>
  <si>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</si>
  <si>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</si>
  <si>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</si>
  <si>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</si>
  <si>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</si>
  <si>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</si>
  <si>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</si>
  <si>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</si>
  <si>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</si>
  <si>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</si>
  <si>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</si>
  <si>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</si>
  <si>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</si>
  <si>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</si>
  <si>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</si>
  <si>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</si>
  <si>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</si>
  <si>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</si>
  <si>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</si>
  <si>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</si>
  <si>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</si>
  <si>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</si>
  <si>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</si>
  <si>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</si>
  <si>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</si>
  <si>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</si>
  <si>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</si>
  <si>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</si>
  <si>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</si>
  <si>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</si>
  <si>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</si>
  <si>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</si>
  <si>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</si>
  <si>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</si>
  <si>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</si>
  <si>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</si>
  <si>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</si>
  <si>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</si>
  <si>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</si>
  <si>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</si>
  <si>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</si>
  <si>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</si>
  <si>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</si>
  <si>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</si>
  <si>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</si>
  <si>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</si>
  <si>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</si>
  <si>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</si>
  <si>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</si>
  <si>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</si>
  <si>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</si>
  <si>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</si>
  <si>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</si>
  <si>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</si>
  <si>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</si>
  <si>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</si>
  <si>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</si>
  <si>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</si>
  <si>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</si>
  <si>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</si>
  <si>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</si>
  <si>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</si>
  <si>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</si>
  <si>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</si>
  <si>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</si>
  <si>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</si>
  <si>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</si>
  <si>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</si>
  <si>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</si>
  <si>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</si>
  <si>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</si>
  <si>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</si>
  <si>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</si>
  <si>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</si>
  <si>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</si>
  <si>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</si>
  <si>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</si>
  <si>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</si>
  <si>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</si>
  <si>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</si>
  <si>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</si>
  <si>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</si>
  <si>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</si>
  <si>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</si>
  <si>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</si>
  <si>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</si>
  <si>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</si>
  <si>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</si>
  <si>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</si>
  <si>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</si>
  <si>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</si>
  <si>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</si>
  <si>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</si>
  <si>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</si>
  <si>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</si>
  <si>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</si>
  <si>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</si>
  <si>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</si>
  <si>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</si>
  <si>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</si>
  <si>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</si>
  <si>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</si>
  <si>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</si>
  <si>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</si>
  <si>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</si>
  <si>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</si>
  <si>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</si>
  <si>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</si>
  <si>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</si>
  <si>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</si>
  <si>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</si>
  <si>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</si>
  <si>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</si>
  <si>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</si>
  <si>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</si>
  <si>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</si>
  <si>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</si>
  <si>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</si>
  <si>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</si>
  <si>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</si>
  <si>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</si>
  <si>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</si>
  <si>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</si>
  <si>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</si>
  <si>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</si>
  <si>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</si>
  <si>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</si>
  <si>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</si>
  <si>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</si>
  <si>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</si>
  <si>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</si>
  <si>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</si>
  <si>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</si>
  <si>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</si>
  <si>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</si>
  <si>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</si>
  <si>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</si>
  <si>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</si>
  <si>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</si>
  <si>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</si>
  <si>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</si>
  <si>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</si>
  <si>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</si>
  <si>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</si>
  <si>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</si>
  <si>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</si>
  <si>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</si>
  <si>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</si>
  <si>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</si>
  <si>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</si>
  <si>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</si>
  <si>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</si>
  <si>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</si>
  <si>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</si>
  <si>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</si>
  <si>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</si>
  <si>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</si>
  <si>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</si>
  <si>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</si>
  <si>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</si>
  <si>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</si>
  <si>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</si>
  <si>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</si>
  <si>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</si>
  <si>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</si>
  <si>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</si>
  <si>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</si>
  <si>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</si>
  <si>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</si>
  <si>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</si>
  <si>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</si>
  <si>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</si>
  <si>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</si>
  <si>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</si>
  <si>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</si>
  <si>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</si>
  <si>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</si>
  <si>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</si>
  <si>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</si>
  <si>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</si>
  <si>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</si>
  <si>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</si>
  <si>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</si>
  <si>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</si>
  <si>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</si>
  <si>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</si>
  <si>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</si>
  <si>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</si>
  <si>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</si>
  <si>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</si>
  <si>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</si>
  <si>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</si>
  <si>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</si>
  <si>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</si>
  <si>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</si>
  <si>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</si>
  <si>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</si>
  <si>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</si>
  <si>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</si>
  <si>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</si>
  <si>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</si>
  <si>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</si>
  <si>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</si>
  <si>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</si>
  <si>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</si>
  <si>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</si>
  <si>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</si>
  <si>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</si>
  <si>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</si>
  <si>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</si>
  <si>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</si>
  <si>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</si>
  <si>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</si>
  <si>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</si>
  <si>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</si>
  <si>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</si>
  <si>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</si>
  <si>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</si>
  <si>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</si>
  <si>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</si>
  <si>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</si>
  <si>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</si>
  <si>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</si>
  <si>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</si>
  <si>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</si>
  <si>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</si>
  <si>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</si>
  <si>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</si>
  <si>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</si>
  <si>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</si>
  <si>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</si>
  <si>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</si>
  <si>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</si>
  <si>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</si>
  <si>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</si>
  <si>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</si>
  <si>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</si>
  <si>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</si>
  <si>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</si>
  <si>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</si>
  <si>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</si>
  <si>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</si>
  <si>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</si>
  <si>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</si>
  <si>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</si>
  <si>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</si>
  <si>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</si>
  <si>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</si>
  <si>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</si>
  <si>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</si>
  <si>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</si>
  <si>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</si>
  <si>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</si>
  <si>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</si>
  <si>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</si>
  <si>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</si>
  <si>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</si>
  <si>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</si>
  <si>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</si>
  <si>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</si>
  <si>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</si>
  <si>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</si>
  <si>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</si>
  <si>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</si>
  <si>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</si>
  <si>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</si>
  <si>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</si>
  <si>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</si>
  <si>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</si>
  <si>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</si>
  <si>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</si>
  <si>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</si>
  <si>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</si>
  <si>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</si>
  <si>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</si>
  <si>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</si>
  <si>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</si>
  <si>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</si>
  <si>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</si>
  <si>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</si>
  <si>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</si>
  <si>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</si>
  <si>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</si>
  <si>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</si>
  <si>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</si>
  <si>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</si>
  <si>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</si>
  <si>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</si>
  <si>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</si>
  <si>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</si>
  <si>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</si>
  <si>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</si>
  <si>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</si>
  <si>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</si>
  <si>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</si>
  <si>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</si>
  <si>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</si>
  <si>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</si>
  <si>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</si>
  <si>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</si>
  <si>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</si>
  <si>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</si>
  <si>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</si>
  <si>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</si>
  <si>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</si>
  <si>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</si>
  <si>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</si>
  <si>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</si>
  <si>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</si>
  <si>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</si>
  <si>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</si>
  <si>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</si>
  <si>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</si>
  <si>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</si>
  <si>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</si>
  <si>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</si>
  <si>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</si>
  <si>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</si>
  <si>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</si>
  <si>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</si>
  <si>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</si>
  <si>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</si>
  <si>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</si>
  <si>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</si>
  <si>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</si>
  <si>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</si>
  <si>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</si>
  <si>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</si>
  <si>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</si>
  <si>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</si>
  <si>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</si>
  <si>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</si>
  <si>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</si>
  <si>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</si>
  <si>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</si>
  <si>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</si>
  <si>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</si>
  <si>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</si>
  <si>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</si>
  <si>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</si>
  <si>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</si>
  <si>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</si>
  <si>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</si>
  <si>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</si>
  <si>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</si>
  <si>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</si>
  <si>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</si>
  <si>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</si>
  <si>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</si>
  <si>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</si>
  <si>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</si>
  <si>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</si>
  <si>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</si>
  <si>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</si>
  <si>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</si>
  <si>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</si>
  <si>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</si>
  <si>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</si>
  <si>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</si>
  <si>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</si>
  <si>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</si>
  <si>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</si>
  <si>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</si>
  <si>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</si>
  <si>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</si>
  <si>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</si>
  <si>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</si>
  <si>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</si>
  <si>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</si>
  <si>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</si>
  <si>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</si>
  <si>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</si>
  <si>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</si>
  <si>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</si>
  <si>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</si>
  <si>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</si>
  <si>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</si>
  <si>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</si>
  <si>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</si>
  <si>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</si>
  <si>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</si>
  <si>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</si>
  <si>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</si>
  <si>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</si>
  <si>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</si>
  <si>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</si>
  <si>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</si>
  <si>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</si>
  <si>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</si>
  <si>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</si>
  <si>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</si>
  <si>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</si>
  <si>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</si>
  <si>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</si>
  <si>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</si>
  <si>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</si>
  <si>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</si>
  <si>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</si>
  <si>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</si>
  <si>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</si>
  <si>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</si>
  <si>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</si>
  <si>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</si>
  <si>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</si>
  <si>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</si>
  <si>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</si>
  <si>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</si>
  <si>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</si>
  <si>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</si>
  <si>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</si>
  <si>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</si>
  <si>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</si>
  <si>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</si>
  <si>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</si>
  <si>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</si>
  <si>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</si>
  <si>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</si>
  <si>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</si>
  <si>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</si>
  <si>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</si>
  <si>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</si>
  <si>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</si>
  <si>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</si>
  <si>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</si>
  <si>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</si>
  <si>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</si>
  <si>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</si>
  <si>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</si>
  <si>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</si>
  <si>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</si>
  <si>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</si>
  <si>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</si>
  <si>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</si>
  <si>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</si>
  <si>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</si>
  <si>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</si>
  <si>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</si>
  <si>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</si>
  <si>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</si>
  <si>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</si>
  <si>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</si>
  <si>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</si>
  <si>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</si>
  <si>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</si>
  <si>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</si>
  <si>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</si>
  <si>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</si>
  <si>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</si>
  <si>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</si>
  <si>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</si>
  <si>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</si>
  <si>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</si>
  <si>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</si>
  <si>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</si>
  <si>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</si>
  <si>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</si>
  <si>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</si>
  <si>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</si>
  <si>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</si>
  <si>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</si>
  <si>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</si>
  <si>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</si>
  <si>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</si>
  <si>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</si>
  <si>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</si>
  <si>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</si>
  <si>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</si>
  <si>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</si>
  <si>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</si>
  <si>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</si>
  <si>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</si>
  <si>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</si>
  <si>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</si>
  <si>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</si>
  <si>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</si>
  <si>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</si>
  <si>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</si>
  <si>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</si>
  <si>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</si>
  <si>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</si>
  <si>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</si>
  <si>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</si>
  <si>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</si>
  <si>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</si>
  <si>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</si>
  <si>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</si>
  <si>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</si>
  <si>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</si>
  <si>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</si>
  <si>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</si>
  <si>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</si>
  <si>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</si>
  <si>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</si>
  <si>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</si>
  <si>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</si>
  <si>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</si>
  <si>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</si>
  <si>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</si>
  <si>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</si>
  <si>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</si>
  <si>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</si>
  <si>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</si>
  <si>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</si>
  <si>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</si>
  <si>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</si>
  <si>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</si>
  <si>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</si>
  <si>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</si>
  <si>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</si>
  <si>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</si>
  <si>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</si>
  <si>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</si>
  <si>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</si>
  <si>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</si>
  <si>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</si>
  <si>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</si>
  <si>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</si>
  <si>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</si>
  <si>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</si>
  <si>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</si>
  <si>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</si>
  <si>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</si>
  <si>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</si>
  <si>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</si>
  <si>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</si>
  <si>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</si>
  <si>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</si>
  <si>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</si>
  <si>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</si>
  <si>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</si>
  <si>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</si>
  <si>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</si>
  <si>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</si>
  <si>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</si>
  <si>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</si>
  <si>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</si>
  <si>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</si>
  <si>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</si>
  <si>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</si>
  <si>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</si>
  <si>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</si>
  <si>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</si>
  <si>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</si>
  <si>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</si>
  <si>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</si>
  <si>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</si>
  <si>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</si>
  <si>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</si>
  <si>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</si>
  <si>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</si>
  <si>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</si>
  <si>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</si>
  <si>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</si>
  <si>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</si>
  <si>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</si>
  <si>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</si>
  <si>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</si>
  <si>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</si>
  <si>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</si>
  <si>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</si>
  <si>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</si>
  <si>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</si>
  <si>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</si>
  <si>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</si>
  <si>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</si>
  <si>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</si>
  <si>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</si>
  <si>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</si>
  <si>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</si>
  <si>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</si>
  <si>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</si>
  <si>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</si>
  <si>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</si>
  <si>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</si>
  <si>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</si>
  <si>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</si>
  <si>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</si>
  <si>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</si>
  <si>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</si>
  <si>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</si>
  <si>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</si>
  <si>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</si>
  <si>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</si>
  <si>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</si>
  <si>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</si>
  <si>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</si>
  <si>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</si>
  <si>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</si>
  <si>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</si>
  <si>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</si>
  <si>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</si>
  <si>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</si>
  <si>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</si>
  <si>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</si>
  <si>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</si>
  <si>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</si>
  <si>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</si>
  <si>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</si>
  <si>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</si>
  <si>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</si>
  <si>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</si>
  <si>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</si>
  <si>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</si>
  <si>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</si>
  <si>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</si>
  <si>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</si>
  <si>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</si>
  <si>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</si>
  <si>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</si>
  <si>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</si>
  <si>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</si>
  <si>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</si>
  <si>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</si>
  <si>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</si>
  <si>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</si>
  <si>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</si>
  <si>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</si>
  <si>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</si>
  <si>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</si>
  <si>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</si>
  <si>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</si>
  <si>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</si>
  <si>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</si>
  <si>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</si>
  <si>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</si>
  <si>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</si>
  <si>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</si>
  <si>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</si>
  <si>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</si>
  <si>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</si>
  <si>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</si>
  <si>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</si>
  <si>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</si>
  <si>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</si>
  <si>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</si>
  <si>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</si>
  <si>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</si>
  <si>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</si>
  <si>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</si>
  <si>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</si>
  <si>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</si>
  <si>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</si>
  <si>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</si>
  <si>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</si>
  <si>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</si>
  <si>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</si>
  <si>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</si>
  <si>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</si>
  <si>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</si>
  <si>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</si>
  <si>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</si>
  <si>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</si>
  <si>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</si>
  <si>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</si>
  <si>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</si>
  <si>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</si>
  <si>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</si>
  <si>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</si>
  <si>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</si>
  <si>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</si>
  <si>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</si>
  <si>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</si>
  <si>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</si>
  <si>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</si>
  <si>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</si>
  <si>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</si>
  <si>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</si>
  <si>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</si>
  <si>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</si>
  <si>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</si>
  <si>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</si>
  <si>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</si>
  <si>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</si>
  <si>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</si>
  <si>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</si>
  <si>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</si>
  <si>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</si>
  <si>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</si>
  <si>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</si>
  <si>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</si>
  <si>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</si>
  <si>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</si>
  <si>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</si>
  <si>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</si>
  <si>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</si>
  <si>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</si>
  <si>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</si>
  <si>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</si>
  <si>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</si>
  <si>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</si>
  <si>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</si>
  <si>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</si>
  <si>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</si>
  <si>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</si>
  <si>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</si>
  <si>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</si>
  <si>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</si>
  <si>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</si>
  <si>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</si>
  <si>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</si>
  <si>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</si>
  <si>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</si>
  <si>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</si>
  <si>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</si>
  <si>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</si>
  <si>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</si>
  <si>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</si>
  <si>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</si>
  <si>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</si>
  <si>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</si>
  <si>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</si>
  <si>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</si>
  <si>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</si>
  <si>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</si>
  <si>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</si>
  <si>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</si>
  <si>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</si>
  <si>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</si>
  <si>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</si>
  <si>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</si>
  <si>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</si>
  <si>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</si>
  <si>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</si>
  <si>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</si>
  <si>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</si>
  <si>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</si>
  <si>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</si>
  <si>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</si>
  <si>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</si>
  <si>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</si>
  <si>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</si>
  <si>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</si>
  <si>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</si>
  <si>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</si>
  <si>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</si>
  <si>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</si>
  <si>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</si>
  <si>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</si>
  <si>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</si>
  <si>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</si>
  <si>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</si>
  <si>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</si>
  <si>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</si>
  <si>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</si>
  <si>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</si>
  <si>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</si>
  <si>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</si>
  <si>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</si>
  <si>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</si>
  <si>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</si>
  <si>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</si>
  <si>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</si>
  <si>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</si>
  <si>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</si>
  <si>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</si>
  <si>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</si>
  <si>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</si>
  <si>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</si>
  <si>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</si>
  <si>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</si>
  <si>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</si>
  <si>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</si>
  <si>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</si>
  <si>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</si>
  <si>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</si>
  <si>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</si>
  <si>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</si>
  <si>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</si>
  <si>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</si>
  <si>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</si>
  <si>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</si>
  <si>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</si>
  <si>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</si>
  <si>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</si>
  <si>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</si>
  <si>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</si>
  <si>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</si>
  <si>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</si>
  <si>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</si>
  <si>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</si>
  <si>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</si>
  <si>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</si>
  <si>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</si>
  <si>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</si>
  <si>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</si>
  <si>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</si>
  <si>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</si>
  <si>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</si>
  <si>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</si>
  <si>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</si>
  <si>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</si>
  <si>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</si>
  <si>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</si>
  <si>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</si>
  <si>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</si>
  <si>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</si>
  <si>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</si>
  <si>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</si>
  <si>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</si>
  <si>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</si>
  <si>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</si>
  <si>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</si>
  <si>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</si>
  <si>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</si>
  <si>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</si>
  <si>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</si>
  <si>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</si>
  <si>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</si>
  <si>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</si>
  <si>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</si>
  <si>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</si>
  <si>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</si>
  <si>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</si>
  <si>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</si>
  <si>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</si>
  <si>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</si>
  <si>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</si>
  <si>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</si>
  <si>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</si>
  <si>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</si>
  <si>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</si>
  <si>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</si>
  <si>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</si>
  <si>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</si>
  <si>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</si>
  <si>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</si>
  <si>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</si>
  <si>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</si>
  <si>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</si>
  <si>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</si>
  <si>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</si>
  <si>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</si>
  <si>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</si>
  <si>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</si>
  <si>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</si>
  <si>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</si>
  <si>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</si>
  <si>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</si>
  <si>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</si>
  <si>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</si>
  <si>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</si>
  <si>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</si>
  <si>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</si>
  <si>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</si>
  <si>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</si>
  <si>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</si>
  <si>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</si>
  <si>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</si>
  <si>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</si>
  <si>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</si>
  <si>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</si>
  <si>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</si>
  <si>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</si>
  <si>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</si>
  <si>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</si>
  <si>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</si>
  <si>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</si>
  <si>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</si>
  <si>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</si>
  <si>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</si>
  <si>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</si>
  <si>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</si>
  <si>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</si>
  <si>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</si>
  <si>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</si>
  <si>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</si>
  <si>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</si>
  <si>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</si>
  <si>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</si>
  <si>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</si>
  <si>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</si>
  <si>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</si>
  <si>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</si>
  <si>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</si>
  <si>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</si>
  <si>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</si>
  <si>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</si>
  <si>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</si>
  <si>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</si>
  <si>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</si>
  <si>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</si>
  <si>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</si>
  <si>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</si>
  <si>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</si>
  <si>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</si>
  <si>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</si>
  <si>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</si>
  <si>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</si>
  <si>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</si>
  <si>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</si>
  <si>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</si>
  <si>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</si>
  <si>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</si>
  <si>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</si>
  <si>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</si>
  <si>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</si>
  <si>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</si>
  <si>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</si>
  <si>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</si>
  <si>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</si>
  <si>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</si>
  <si>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</si>
  <si>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</si>
  <si>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</si>
  <si>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</si>
  <si>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</si>
  <si>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</si>
  <si>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</si>
  <si>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</si>
  <si>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</si>
  <si>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</si>
  <si>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</si>
  <si>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</si>
  <si>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</si>
  <si>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</si>
  <si>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</si>
  <si>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</si>
  <si>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</si>
  <si>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</si>
  <si>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</si>
  <si>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</si>
  <si>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</si>
  <si>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</si>
  <si>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</si>
  <si>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</si>
  <si>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</si>
  <si>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</si>
  <si>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</si>
  <si>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</si>
  <si>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</si>
  <si>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</si>
  <si>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</si>
  <si>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</si>
  <si>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</si>
  <si>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</si>
  <si>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</si>
  <si>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</si>
  <si>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</si>
  <si>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</si>
  <si>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</si>
  <si>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</si>
  <si>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</si>
  <si>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</si>
  <si>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</si>
  <si>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</si>
  <si>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</si>
  <si>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</si>
  <si>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</si>
  <si>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</si>
  <si>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</si>
  <si>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</si>
  <si>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</si>
  <si>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</si>
  <si>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</si>
  <si>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</si>
  <si>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</si>
  <si>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</si>
  <si>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</si>
  <si>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</si>
  <si>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</si>
  <si>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</si>
  <si>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</si>
  <si>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</si>
  <si>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</si>
  <si>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</si>
  <si>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</si>
  <si>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</si>
  <si>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</si>
  <si>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</si>
  <si>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</si>
  <si>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</si>
  <si>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</si>
  <si>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</si>
  <si>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</si>
  <si>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</si>
  <si>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</si>
  <si>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</si>
  <si>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</si>
  <si>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</si>
  <si>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</si>
  <si>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</si>
  <si>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</si>
  <si>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</si>
  <si>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</si>
  <si>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</si>
  <si>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</si>
  <si>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</si>
  <si>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</si>
  <si>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</si>
  <si>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</si>
  <si>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</si>
  <si>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</si>
  <si>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</si>
  <si>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</si>
  <si>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</si>
  <si>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</si>
  <si>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</si>
  <si>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</si>
  <si>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</si>
  <si>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</si>
  <si>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</si>
  <si>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</si>
  <si>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</si>
  <si>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</si>
  <si>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</si>
  <si>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</si>
  <si>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</si>
  <si>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</si>
  <si>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</si>
  <si>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</si>
  <si>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</si>
  <si>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</si>
  <si>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</si>
  <si>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</si>
  <si>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</si>
  <si>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</si>
  <si>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</si>
  <si>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</si>
  <si>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</si>
  <si>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</si>
  <si>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</si>
  <si>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</si>
  <si>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</si>
  <si>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</si>
  <si>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</si>
  <si>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</si>
  <si>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</si>
  <si>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</si>
  <si>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</si>
  <si>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</si>
  <si>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</si>
  <si>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</si>
  <si>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</si>
  <si>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</si>
  <si>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</si>
  <si>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</si>
  <si>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</si>
  <si>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</si>
  <si>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</si>
  <si>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</si>
  <si>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</si>
  <si>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</si>
  <si>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</si>
  <si>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</si>
  <si>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</si>
  <si>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</si>
  <si>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</si>
  <si>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</si>
  <si>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</si>
  <si>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</si>
  <si>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</si>
  <si>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</si>
  <si>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</si>
  <si>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</si>
  <si>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</si>
  <si>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</si>
  <si>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</si>
  <si>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</si>
  <si>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</si>
  <si>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</si>
  <si>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</si>
  <si>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</si>
  <si>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</si>
  <si>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</si>
  <si>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</si>
  <si>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</si>
  <si>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</si>
  <si>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</si>
  <si>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</si>
  <si>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</si>
  <si>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</si>
  <si>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</si>
  <si>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</si>
  <si>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</si>
  <si>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</si>
  <si>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</si>
  <si>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</si>
  <si>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</si>
  <si>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</si>
  <si>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</si>
  <si>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</si>
  <si>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</si>
  <si>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</si>
  <si>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</si>
  <si>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</si>
  <si>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</si>
  <si>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</si>
  <si>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</si>
  <si>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</si>
  <si>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</si>
  <si>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</si>
  <si>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</si>
  <si>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</si>
  <si>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</si>
  <si>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</si>
  <si>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</si>
  <si>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</si>
  <si>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</si>
  <si>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</si>
  <si>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</si>
  <si>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</si>
  <si>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</si>
  <si>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</si>
  <si>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</si>
  <si>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</si>
  <si>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</si>
  <si>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</si>
  <si>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</si>
  <si>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</si>
  <si>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</si>
  <si>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</si>
  <si>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</si>
  <si>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</si>
  <si>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</si>
  <si>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</si>
  <si>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</si>
  <si>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</si>
  <si>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</si>
  <si>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</si>
  <si>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</si>
  <si>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</si>
  <si>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</si>
  <si>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</si>
  <si>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</si>
  <si>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</si>
  <si>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</si>
  <si>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</si>
  <si>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</si>
  <si>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</si>
  <si>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</si>
  <si>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</si>
  <si>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</si>
  <si>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</si>
  <si>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</si>
  <si>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</si>
  <si>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</si>
  <si>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</si>
  <si>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</si>
  <si>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</si>
  <si>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</si>
  <si>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</si>
  <si>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</si>
  <si>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</si>
  <si>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</si>
  <si>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</si>
  <si>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</si>
  <si>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</si>
  <si>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</si>
  <si>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</si>
  <si>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</si>
  <si>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</si>
  <si>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</si>
  <si>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</si>
  <si>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</si>
  <si>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</si>
  <si>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</si>
  <si>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</si>
  <si>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</si>
  <si>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</si>
  <si>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</si>
  <si>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</si>
  <si>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</si>
  <si>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</si>
  <si>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</si>
  <si>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</si>
  <si>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</si>
  <si>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</si>
  <si>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</si>
  <si>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</si>
  <si>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</si>
  <si>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</si>
  <si>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</si>
  <si>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</si>
  <si>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</si>
  <si>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</si>
  <si>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</si>
  <si>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</si>
  <si>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</si>
  <si>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</si>
  <si>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</si>
  <si>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</si>
  <si>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</si>
  <si>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</si>
  <si>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</si>
  <si>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</si>
  <si>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</si>
  <si>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</si>
  <si>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</si>
  <si>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</si>
  <si>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</si>
  <si>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</si>
  <si>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</si>
  <si>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</si>
  <si>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</si>
  <si>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</si>
  <si>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</si>
  <si>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</si>
  <si>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</si>
  <si>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</si>
  <si>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</si>
  <si>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</si>
  <si>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</si>
  <si>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</si>
  <si>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</si>
  <si>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</si>
  <si>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</si>
  <si>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</si>
  <si>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</si>
  <si>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</si>
  <si>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</si>
  <si>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</si>
  <si>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</si>
  <si>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</si>
  <si>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</si>
  <si>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</si>
  <si>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</si>
  <si>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</si>
  <si>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</si>
  <si>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</si>
  <si>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</si>
  <si>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</si>
  <si>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</si>
  <si>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</si>
  <si>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</si>
  <si>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</si>
  <si>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</si>
  <si>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</si>
  <si>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</si>
  <si>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</si>
  <si>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</si>
  <si>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</si>
  <si>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</si>
  <si>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</si>
  <si>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</si>
  <si>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</si>
  <si>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</si>
  <si>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</si>
  <si>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</si>
  <si>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</si>
  <si>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</si>
  <si>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</si>
  <si>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</si>
  <si>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</si>
  <si>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</si>
  <si>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</si>
  <si>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</si>
  <si>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</si>
  <si>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</si>
  <si>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</si>
  <si>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</si>
  <si>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</si>
  <si>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</si>
  <si>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</si>
  <si>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</si>
  <si>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</si>
  <si>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</si>
  <si>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</si>
  <si>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</si>
  <si>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</si>
  <si>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</si>
  <si>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</si>
  <si>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</si>
  <si>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</si>
  <si>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</si>
  <si>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</si>
  <si>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</si>
  <si>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</si>
  <si>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</si>
  <si>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</si>
  <si>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</si>
  <si>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</si>
  <si>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</si>
  <si>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</si>
  <si>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</si>
  <si>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</si>
  <si>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</si>
  <si>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</si>
  <si>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</si>
  <si>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</si>
  <si>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</si>
  <si>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</si>
  <si>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</si>
  <si>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</si>
  <si>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</si>
  <si>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</si>
  <si>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</si>
  <si>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</si>
  <si>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</si>
  <si>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</si>
  <si>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</si>
  <si>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</si>
  <si>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</si>
  <si>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</si>
  <si>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</si>
  <si>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</si>
  <si>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</si>
  <si>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</si>
  <si>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</si>
  <si>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</si>
  <si>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</si>
  <si>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</si>
  <si>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</si>
  <si>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</si>
  <si>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</si>
  <si>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</si>
  <si>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</si>
  <si>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</si>
  <si>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</si>
  <si>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</si>
  <si>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</si>
  <si>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</si>
  <si>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</si>
  <si>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</si>
  <si>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</si>
  <si>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</si>
  <si>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</si>
  <si>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</si>
  <si>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</si>
  <si>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</si>
  <si>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</si>
  <si>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</si>
  <si>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</si>
  <si>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</si>
  <si>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</si>
  <si>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</si>
  <si>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</si>
  <si>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</si>
  <si>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</si>
  <si>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</si>
  <si>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</si>
  <si>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</si>
  <si>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</si>
  <si>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</si>
  <si>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</si>
  <si>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</si>
  <si>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</si>
  <si>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</si>
  <si>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</si>
  <si>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</si>
  <si>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</si>
  <si>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</si>
  <si>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</si>
  <si>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</si>
  <si>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</si>
  <si>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</si>
  <si>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</si>
  <si>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</si>
  <si>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</si>
  <si>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</si>
  <si>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</si>
  <si>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</si>
  <si>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</si>
  <si>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</si>
  <si>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</si>
  <si>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</si>
  <si>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</si>
  <si>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</si>
  <si>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</si>
  <si>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</si>
  <si>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</si>
  <si>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</si>
  <si>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</si>
  <si>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</si>
  <si>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</si>
  <si>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</si>
  <si>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</si>
  <si>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</si>
  <si>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</si>
  <si>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</si>
  <si>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</si>
  <si>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</si>
  <si>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</si>
  <si>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</si>
  <si>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</si>
  <si>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</si>
  <si>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</si>
  <si>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</si>
  <si>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</si>
  <si>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</si>
  <si>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</si>
  <si>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</si>
  <si>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</si>
  <si>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</si>
  <si>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</si>
  <si>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</si>
  <si>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</si>
  <si>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</si>
  <si>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</si>
  <si>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</si>
  <si>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</si>
  <si>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</si>
  <si>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</si>
  <si>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</si>
  <si>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</si>
  <si>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</si>
  <si>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</si>
  <si>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</si>
  <si>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</si>
  <si>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</si>
  <si>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</si>
  <si>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</si>
  <si>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</si>
  <si>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</si>
  <si>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</si>
  <si>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</si>
  <si>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</si>
  <si>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</si>
  <si>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</si>
  <si>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</si>
  <si>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</si>
  <si>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</si>
  <si>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</si>
  <si>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</si>
  <si>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</si>
  <si>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</si>
  <si>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</si>
  <si>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</si>
  <si>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</si>
  <si>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</si>
  <si>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</si>
  <si>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</si>
  <si>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</si>
  <si>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</si>
  <si>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</si>
  <si>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</si>
  <si>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</si>
  <si>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</si>
  <si>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</si>
  <si>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</si>
  <si>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</si>
  <si>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</si>
  <si>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</si>
  <si>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</si>
  <si>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</si>
  <si>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</si>
  <si>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</si>
  <si>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</si>
  <si>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</si>
  <si>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</si>
  <si>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</si>
  <si>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</si>
  <si>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</si>
  <si>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</si>
  <si>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</si>
  <si>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</si>
  <si>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</si>
  <si>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</si>
  <si>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</si>
  <si>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</si>
  <si>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</si>
  <si>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</si>
  <si>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</si>
  <si>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</si>
  <si>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</si>
  <si>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</si>
  <si>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</si>
  <si>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</si>
  <si>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</si>
  <si>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</si>
  <si>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</si>
  <si>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</si>
  <si>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</si>
  <si>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</si>
  <si>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</si>
  <si>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</si>
  <si>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</si>
  <si>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</si>
  <si>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</si>
  <si>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</si>
  <si>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</si>
  <si>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</si>
  <si>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</si>
  <si>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</si>
  <si>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</si>
  <si>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</si>
  <si>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</si>
  <si>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</si>
  <si>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</si>
  <si>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</si>
  <si>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</si>
  <si>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</si>
  <si>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</si>
  <si>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</si>
  <si>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</si>
  <si>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</si>
  <si>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</si>
  <si>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</si>
  <si>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</si>
  <si>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</si>
  <si>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</si>
  <si>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</si>
  <si>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</si>
  <si>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</si>
  <si>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</si>
  <si>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</si>
  <si>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</si>
  <si>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</si>
  <si>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</si>
  <si>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</si>
  <si>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</si>
  <si>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</si>
  <si>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</si>
  <si>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</si>
  <si>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</si>
  <si>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</si>
  <si>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</si>
  <si>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</si>
  <si>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</si>
  <si>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</si>
  <si>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</si>
  <si>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</si>
  <si>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</si>
  <si>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</si>
  <si>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</si>
  <si>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</si>
  <si>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</si>
  <si>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</si>
  <si>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</si>
  <si>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</si>
  <si>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</si>
  <si>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</si>
  <si>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</si>
  <si>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</si>
  <si>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</si>
  <si>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</si>
  <si>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</si>
  <si>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</si>
  <si>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</si>
  <si>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</si>
  <si>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</si>
  <si>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</si>
  <si>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</si>
  <si>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</si>
  <si>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</si>
  <si>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</si>
  <si>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</si>
  <si>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</si>
  <si>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</si>
  <si>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</si>
  <si>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</si>
  <si>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</si>
  <si>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</si>
  <si>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</si>
  <si>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</si>
  <si>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</si>
  <si>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</si>
  <si>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</si>
  <si>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</si>
  <si>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</si>
  <si>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</si>
  <si>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</si>
  <si>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</si>
  <si>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</si>
  <si>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</si>
  <si>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</si>
  <si>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</si>
  <si>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</si>
  <si>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</si>
  <si>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</si>
  <si>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</si>
  <si>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</si>
  <si>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</si>
  <si>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</si>
  <si>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</si>
  <si>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</si>
  <si>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</si>
  <si>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</si>
  <si>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</si>
  <si>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</si>
  <si>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</si>
  <si>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</si>
  <si>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</si>
  <si>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</si>
  <si>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</si>
  <si>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</si>
  <si>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</si>
  <si>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</si>
  <si>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</si>
  <si>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</si>
  <si>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</si>
  <si>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</si>
  <si>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</si>
  <si>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</si>
  <si>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</si>
  <si>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</si>
  <si>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</si>
  <si>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</si>
  <si>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</si>
  <si>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</si>
  <si>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</si>
  <si>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</si>
  <si>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</si>
  <si>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</si>
  <si>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</si>
  <si>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</si>
  <si>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</si>
  <si>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</si>
  <si>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</si>
  <si>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</si>
  <si>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</si>
  <si>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</si>
  <si>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</si>
  <si>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</si>
  <si>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</si>
  <si>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</si>
  <si>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</si>
  <si>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</si>
  <si>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</si>
  <si>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</si>
  <si>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</si>
  <si>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</si>
  <si>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</si>
  <si>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</si>
  <si>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</si>
  <si>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</si>
  <si>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</si>
  <si>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</si>
  <si>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</si>
  <si>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</si>
  <si>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</si>
  <si>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</si>
  <si>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</si>
  <si>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</si>
  <si>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</si>
  <si>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</si>
  <si>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</si>
  <si>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</si>
  <si>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</si>
  <si>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</si>
  <si>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</si>
  <si>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</si>
  <si>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</si>
  <si>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</si>
  <si>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</si>
  <si>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</si>
  <si>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</si>
  <si>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</si>
  <si>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</si>
  <si>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</si>
  <si>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</si>
  <si>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</si>
  <si>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</si>
  <si>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</si>
  <si>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</si>
  <si>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</si>
  <si>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</si>
  <si>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</si>
  <si>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</si>
  <si>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</si>
  <si>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</si>
  <si>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</si>
  <si>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</si>
  <si>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</si>
  <si>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</si>
  <si>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</si>
  <si>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</si>
  <si>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</si>
  <si>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</si>
  <si>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</si>
  <si>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</si>
  <si>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</si>
  <si>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</si>
  <si>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</si>
  <si>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</si>
  <si>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</si>
  <si>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</si>
  <si>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</si>
  <si>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</si>
  <si>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</si>
  <si>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</si>
  <si>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</si>
  <si>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</si>
  <si>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</si>
  <si>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</si>
  <si>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</si>
  <si>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</si>
  <si>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</si>
  <si>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</si>
  <si>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</si>
  <si>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</si>
  <si>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</si>
  <si>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</si>
  <si>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</si>
  <si>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</si>
  <si>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</si>
  <si>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</si>
  <si>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</si>
  <si>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</si>
  <si>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</si>
  <si>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</si>
  <si>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</si>
  <si>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</si>
  <si>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</si>
  <si>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</si>
  <si>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</si>
  <si>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</si>
  <si>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</si>
  <si>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</si>
  <si>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</si>
  <si>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</si>
  <si>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</si>
  <si>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</si>
  <si>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</si>
  <si>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</si>
  <si>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</si>
  <si>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</si>
  <si>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</si>
  <si>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</si>
  <si>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</si>
  <si>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</si>
  <si>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</si>
  <si>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</si>
  <si>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</si>
  <si>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</si>
  <si>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</si>
  <si>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</si>
  <si>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</si>
  <si>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</si>
  <si>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</si>
  <si>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</si>
  <si>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</si>
  <si>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</si>
  <si>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</si>
  <si>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</si>
  <si>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</si>
  <si>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</si>
  <si>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</si>
  <si>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</si>
  <si>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</si>
  <si>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</si>
  <si>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</si>
  <si>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</si>
  <si>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</si>
  <si>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</si>
  <si>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</si>
  <si>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</si>
  <si>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</si>
  <si>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</si>
  <si>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</si>
  <si>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</si>
  <si>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</si>
  <si>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</si>
  <si>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</si>
  <si>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</si>
  <si>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</si>
  <si>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</si>
  <si>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</si>
  <si>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</si>
  <si>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</si>
  <si>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</si>
  <si>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</si>
  <si>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</si>
  <si>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</si>
  <si>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</si>
  <si>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</si>
  <si>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</si>
  <si>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</si>
  <si>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</si>
  <si>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</si>
  <si>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</si>
  <si>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</si>
  <si>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</si>
  <si>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</si>
  <si>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</si>
  <si>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</si>
  <si>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</si>
  <si>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</si>
  <si>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</si>
  <si>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</si>
  <si>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</si>
  <si>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</si>
  <si>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</si>
  <si>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</si>
  <si>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</si>
  <si>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</si>
  <si>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</si>
  <si>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</si>
  <si>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</si>
  <si>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</si>
  <si>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</si>
  <si>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</si>
  <si>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</si>
  <si>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</si>
  <si>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</si>
  <si>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</si>
  <si>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</si>
  <si>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</si>
  <si>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</si>
  <si>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</si>
  <si>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</si>
  <si>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</si>
  <si>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</si>
  <si>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</si>
  <si>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</si>
  <si>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</si>
  <si>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</si>
  <si>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</si>
  <si>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</si>
  <si>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</si>
  <si>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</si>
  <si>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</si>
  <si>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</si>
  <si>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</si>
  <si>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</si>
  <si>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</si>
  <si>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</si>
  <si>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</si>
  <si>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</si>
  <si>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</si>
  <si>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</si>
  <si>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</si>
  <si>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</si>
  <si>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</si>
  <si>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</si>
  <si>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</si>
  <si>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</si>
  <si>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</si>
  <si>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</si>
  <si>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</si>
  <si>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</si>
  <si>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</si>
  <si>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</si>
  <si>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</si>
  <si>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</si>
  <si>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</si>
  <si>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</si>
  <si>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</si>
  <si>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</si>
  <si>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</si>
  <si>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</si>
  <si>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</si>
  <si>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</si>
  <si>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</si>
  <si>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</si>
  <si>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</si>
  <si>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</si>
  <si>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</si>
  <si>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</si>
  <si>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</si>
  <si>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</si>
  <si>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</si>
  <si>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</si>
  <si>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</si>
  <si>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</si>
  <si>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</si>
  <si>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</si>
  <si>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</si>
  <si>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</si>
  <si>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</si>
  <si>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</si>
  <si>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</si>
  <si>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</si>
  <si>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</si>
  <si>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</si>
  <si>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</si>
  <si>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</si>
  <si>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</si>
  <si>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</si>
  <si>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</si>
  <si>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</si>
  <si>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</si>
  <si>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</si>
  <si>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</si>
  <si>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</si>
  <si>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</si>
  <si>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</si>
  <si>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</si>
  <si>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</si>
  <si>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</si>
  <si>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</si>
  <si>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</si>
  <si>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</si>
  <si>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</si>
  <si>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</si>
  <si>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</si>
  <si>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</si>
  <si>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</si>
  <si>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</si>
  <si>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</si>
  <si>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</si>
  <si>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</si>
  <si>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</si>
  <si>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</si>
  <si>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</si>
  <si>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</si>
  <si>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</si>
  <si>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</si>
  <si>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</si>
  <si>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</si>
  <si>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</si>
  <si>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</si>
  <si>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</si>
  <si>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</si>
  <si>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</si>
  <si>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</si>
  <si>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</si>
  <si>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</si>
  <si>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</si>
  <si>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</si>
  <si>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</si>
  <si>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</si>
  <si>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</si>
  <si>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</si>
  <si>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</si>
  <si>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</si>
  <si>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</si>
  <si>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</si>
  <si>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</si>
  <si>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</si>
  <si>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</si>
  <si>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</si>
  <si>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</si>
  <si>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</si>
  <si>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</si>
  <si>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</si>
  <si>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</si>
  <si>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</si>
  <si>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</si>
  <si>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</si>
  <si>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</si>
  <si>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</si>
  <si>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</si>
  <si>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</si>
  <si>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</si>
  <si>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</si>
  <si>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</si>
  <si>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</si>
  <si>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</si>
  <si>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</si>
  <si>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</si>
  <si>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</si>
  <si>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</si>
  <si>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</si>
  <si>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</si>
  <si>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</si>
  <si>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</si>
  <si>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</si>
  <si>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</si>
  <si>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</si>
  <si>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</si>
  <si>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</si>
  <si>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</si>
  <si>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</si>
  <si>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</si>
  <si>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</si>
  <si>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</si>
  <si>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</si>
  <si>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</si>
  <si>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</si>
  <si>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</si>
  <si>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</si>
  <si>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</si>
  <si>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</si>
  <si>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</si>
  <si>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</si>
  <si>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</si>
  <si>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</si>
  <si>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</si>
  <si>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</si>
  <si>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</si>
  <si>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</si>
  <si>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</si>
  <si>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</si>
  <si>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</si>
  <si>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</si>
  <si>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</si>
  <si>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</si>
  <si>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</si>
  <si>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</si>
  <si>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</si>
  <si>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</si>
  <si>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</si>
  <si>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</si>
  <si>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</si>
  <si>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</si>
  <si>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</si>
  <si>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</si>
  <si>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</si>
  <si>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</si>
  <si>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</si>
  <si>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</si>
  <si>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</si>
  <si>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</si>
  <si>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</si>
  <si>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</si>
  <si>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</si>
  <si>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</si>
  <si>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</si>
  <si>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</si>
  <si>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</si>
  <si>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</si>
  <si>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</si>
  <si>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</si>
  <si>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</si>
  <si>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</si>
  <si>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</si>
  <si>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</si>
  <si>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</si>
  <si>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</si>
  <si>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</si>
  <si>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</si>
  <si>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</si>
  <si>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</si>
  <si>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</si>
  <si>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</si>
  <si>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</si>
  <si>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</si>
  <si>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</si>
  <si>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</si>
  <si>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</si>
  <si>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</si>
  <si>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</si>
  <si>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</si>
  <si>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</si>
  <si>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</si>
  <si>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</si>
  <si>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</si>
  <si>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</si>
  <si>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</si>
  <si>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</si>
  <si>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</si>
  <si>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</si>
  <si>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</si>
  <si>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</si>
  <si>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</si>
  <si>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</si>
  <si>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</si>
  <si>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</si>
  <si>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</si>
  <si>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</si>
  <si>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</si>
  <si>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</si>
  <si>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</si>
  <si>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</si>
  <si>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</si>
  <si>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</si>
  <si>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</si>
  <si>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</si>
  <si>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</si>
  <si>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</si>
  <si>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</si>
  <si>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</si>
  <si>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</si>
  <si>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</si>
  <si>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</si>
  <si>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</si>
  <si>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</si>
  <si>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</si>
  <si>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</si>
  <si>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</si>
  <si>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</si>
  <si>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</si>
  <si>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</si>
  <si>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</si>
  <si>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</si>
  <si>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</si>
  <si>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</si>
  <si>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</si>
  <si>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</si>
  <si>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</si>
  <si>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</si>
  <si>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</si>
  <si>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</si>
  <si>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</si>
  <si>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</si>
  <si>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</si>
  <si>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</si>
  <si>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</si>
  <si>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</si>
  <si>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</si>
  <si>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</si>
  <si>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</si>
  <si>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</si>
  <si>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</si>
  <si>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</si>
  <si>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</si>
  <si>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</si>
  <si>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</si>
  <si>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</si>
  <si>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</si>
  <si>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</si>
  <si>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</si>
  <si>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</si>
  <si>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</si>
  <si>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</si>
  <si>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</si>
  <si>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</si>
  <si>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</si>
  <si>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</si>
  <si>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</si>
  <si>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</si>
  <si>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</si>
  <si>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</si>
  <si>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</si>
  <si>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</si>
  <si>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</si>
  <si>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</si>
  <si>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</si>
  <si>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</si>
  <si>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</si>
  <si>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</si>
  <si>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</si>
  <si>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</si>
  <si>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</si>
  <si>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</si>
  <si>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</si>
  <si>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</si>
  <si>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</si>
  <si>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</si>
  <si>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</si>
  <si>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</si>
  <si>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</si>
  <si>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</si>
  <si>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</si>
  <si>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</si>
  <si>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</si>
  <si>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</si>
  <si>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</si>
  <si>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</si>
  <si>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</si>
  <si>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</si>
  <si>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</si>
  <si>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</si>
  <si>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</si>
  <si>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</si>
  <si>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</si>
  <si>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</si>
  <si>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</si>
  <si>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</si>
  <si>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</si>
  <si>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</si>
  <si>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</si>
  <si>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</si>
  <si>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</si>
  <si>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</si>
  <si>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</si>
  <si>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</si>
  <si>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</si>
  <si>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</si>
  <si>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</si>
  <si>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</si>
  <si>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</si>
  <si>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</si>
  <si>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</si>
  <si>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</si>
  <si>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</si>
  <si>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</si>
  <si>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</si>
  <si>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</si>
  <si>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</si>
  <si>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</si>
  <si>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</si>
  <si>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</si>
  <si>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</si>
  <si>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</si>
  <si>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</si>
  <si>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</si>
  <si>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</si>
  <si>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</si>
  <si>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</si>
  <si>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</si>
  <si>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</si>
  <si>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</si>
  <si>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</si>
  <si>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</si>
  <si>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</si>
  <si>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</si>
  <si>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</si>
  <si>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</si>
  <si>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</si>
  <si>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</si>
  <si>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</si>
  <si>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</si>
  <si>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</si>
  <si>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</si>
  <si>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</si>
  <si>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</si>
  <si>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</si>
  <si>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</si>
  <si>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</si>
  <si>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</si>
  <si>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</si>
  <si>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</si>
  <si>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</si>
  <si>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</si>
  <si>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</si>
  <si>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</si>
  <si>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</si>
  <si>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</si>
  <si>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</si>
  <si>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</si>
  <si>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</si>
  <si>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</si>
  <si>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</si>
  <si>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</si>
  <si>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</si>
  <si>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</si>
  <si>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</si>
  <si>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</si>
  <si>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</si>
  <si>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</si>
  <si>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</si>
  <si>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</si>
  <si>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</si>
  <si>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</si>
  <si>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</si>
  <si>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</si>
  <si>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</si>
  <si>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</si>
  <si>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</si>
  <si>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</si>
  <si>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</si>
  <si>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</si>
  <si>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</si>
  <si>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</si>
  <si>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</si>
  <si>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</si>
  <si>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</si>
  <si>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</si>
  <si>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</si>
  <si>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</si>
  <si>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</si>
  <si>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</si>
  <si>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</si>
  <si>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</si>
  <si>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</si>
  <si>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</si>
  <si>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</si>
  <si>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</si>
  <si>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</si>
  <si>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</si>
  <si>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</si>
  <si>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</si>
  <si>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</si>
  <si>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</si>
  <si>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</si>
  <si>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</si>
  <si>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</si>
  <si>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</si>
  <si>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</si>
  <si>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</si>
  <si>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</si>
  <si>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</si>
  <si>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</si>
  <si>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</si>
  <si>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</si>
  <si>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</si>
  <si>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</si>
  <si>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</si>
  <si>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</si>
  <si>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</si>
  <si>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</si>
  <si>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</si>
  <si>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</si>
  <si>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</si>
  <si>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</si>
  <si>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</si>
  <si>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</si>
  <si>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</si>
  <si>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</si>
  <si>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</si>
  <si>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</si>
  <si>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</si>
  <si>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</si>
  <si>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</si>
  <si>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</si>
  <si>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</si>
  <si>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</si>
  <si>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</si>
  <si>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</si>
  <si>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</si>
  <si>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</si>
  <si>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</si>
  <si>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</si>
  <si>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</si>
  <si>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</si>
  <si>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</si>
  <si>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</si>
  <si>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</si>
  <si>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</si>
  <si>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</si>
  <si>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</si>
  <si>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</si>
  <si>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</si>
  <si>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</si>
  <si>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</si>
  <si>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</si>
  <si>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</si>
  <si>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</si>
  <si>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</si>
  <si>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</si>
  <si>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</si>
  <si>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</si>
  <si>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</si>
  <si>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</si>
  <si>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</si>
  <si>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</si>
  <si>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</si>
  <si>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</si>
  <si>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</si>
  <si>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</si>
  <si>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</si>
  <si>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</si>
  <si>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</si>
  <si>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</si>
  <si>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</si>
  <si>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</si>
  <si>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</si>
  <si>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</si>
  <si>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</si>
  <si>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</si>
  <si>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</si>
  <si>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</si>
  <si>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</si>
  <si>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</si>
  <si>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</si>
  <si>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</si>
  <si>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</si>
  <si>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</si>
  <si>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</si>
  <si>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</si>
  <si>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</si>
  <si>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</si>
  <si>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</si>
  <si>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</si>
  <si>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</si>
  <si>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</si>
  <si>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</si>
  <si>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</si>
  <si>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</si>
  <si>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</si>
  <si>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</si>
  <si>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</si>
  <si>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</si>
  <si>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</si>
  <si>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</si>
  <si>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</si>
  <si>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</si>
  <si>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</si>
  <si>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</si>
  <si>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</si>
  <si>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</si>
  <si>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</si>
  <si>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</si>
  <si>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</si>
  <si>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</si>
  <si>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</si>
  <si>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</si>
  <si>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</si>
  <si>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</si>
  <si>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</si>
  <si>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</si>
  <si>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</si>
  <si>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</si>
  <si>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</si>
  <si>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</si>
  <si>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</si>
  <si>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</si>
  <si>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</si>
  <si>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</si>
  <si>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</si>
  <si>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</si>
  <si>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</si>
  <si>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</si>
  <si>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</si>
  <si>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</si>
  <si>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</si>
  <si>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</si>
  <si>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</si>
  <si>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</si>
  <si>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</si>
  <si>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</si>
  <si>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</si>
  <si>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</si>
  <si>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</si>
  <si>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</si>
  <si>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</si>
  <si>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</si>
  <si>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</si>
  <si>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</si>
  <si>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</si>
  <si>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</si>
  <si>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</si>
  <si>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</si>
  <si>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</si>
  <si>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</si>
  <si>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</si>
  <si>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</si>
  <si>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</si>
  <si>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</si>
  <si>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</si>
  <si>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</si>
  <si>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</si>
  <si>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</si>
  <si>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</si>
  <si>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</si>
  <si>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</si>
  <si>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</si>
  <si>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</si>
  <si>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</si>
  <si>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</si>
  <si>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</si>
  <si>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</si>
  <si>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</si>
  <si>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</si>
  <si>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</si>
  <si>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</si>
  <si>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</si>
  <si>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</si>
  <si>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</si>
  <si>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</si>
  <si>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</si>
  <si>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</si>
  <si>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</si>
  <si>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</si>
  <si>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</si>
  <si>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</si>
  <si>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</si>
  <si>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</si>
  <si>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</si>
  <si>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</si>
  <si>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</si>
  <si>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</si>
  <si>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</si>
  <si>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</si>
  <si>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</si>
  <si>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</si>
  <si>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</si>
  <si>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</si>
  <si>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</si>
  <si>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</si>
  <si>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</si>
  <si>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</si>
  <si>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</si>
  <si>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</si>
  <si>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</si>
  <si>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</si>
  <si>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</si>
  <si>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</si>
  <si>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</si>
  <si>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</si>
  <si>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</si>
  <si>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</si>
  <si>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</si>
  <si>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</si>
  <si>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</si>
  <si>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</si>
  <si>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</si>
  <si>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</si>
  <si>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</si>
  <si>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</si>
  <si>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</si>
  <si>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</si>
  <si>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</si>
  <si>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</si>
  <si>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</si>
  <si>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</si>
  <si>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</si>
  <si>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</si>
  <si>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</si>
  <si>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</si>
  <si>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</si>
  <si>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</si>
  <si>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</si>
  <si>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</si>
  <si>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</si>
  <si>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</si>
  <si>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</si>
  <si>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</si>
  <si>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</si>
  <si>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</si>
  <si>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</si>
  <si>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</si>
  <si>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</si>
  <si>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</si>
  <si>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</si>
  <si>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</si>
  <si>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</si>
  <si>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</si>
  <si>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</si>
  <si>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</si>
  <si>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</si>
  <si>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</si>
  <si>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</si>
  <si>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</si>
  <si>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</si>
  <si>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</si>
  <si>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</si>
  <si>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</si>
  <si>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</si>
  <si>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</si>
  <si>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</si>
  <si>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</si>
  <si>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</si>
  <si>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</si>
  <si>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</si>
  <si>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</si>
  <si>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</si>
  <si>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</si>
  <si>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</si>
  <si>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</si>
  <si>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</si>
  <si>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</si>
  <si>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</si>
  <si>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</si>
  <si>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</si>
  <si>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</si>
  <si>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</si>
  <si>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</si>
  <si>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</si>
  <si>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</si>
  <si>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</si>
  <si>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</si>
  <si>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</si>
  <si>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</si>
  <si>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</si>
  <si>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</si>
  <si>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</si>
  <si>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</si>
  <si>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</si>
  <si>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</si>
  <si>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</si>
  <si>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</si>
  <si>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</si>
  <si>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</si>
  <si>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</si>
  <si>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</si>
  <si>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</si>
  <si>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</si>
  <si>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</si>
  <si>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</si>
  <si>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</si>
  <si>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</si>
  <si>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</si>
  <si>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</si>
  <si>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</si>
  <si>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</si>
  <si>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</si>
  <si>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</si>
  <si>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</si>
  <si>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</si>
  <si>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</si>
  <si>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</si>
  <si>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</si>
  <si>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</si>
  <si>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</si>
  <si>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</si>
  <si>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</si>
  <si>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</si>
  <si>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</si>
  <si>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</si>
  <si>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</si>
  <si>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</si>
  <si>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</si>
  <si>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</si>
  <si>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</si>
  <si>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</si>
  <si>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</si>
  <si>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</si>
  <si>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</si>
  <si>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</si>
  <si>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</si>
  <si>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</si>
  <si>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</si>
  <si>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</si>
  <si>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</si>
  <si>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</si>
  <si>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</si>
  <si>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</si>
  <si>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</si>
  <si>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</si>
  <si>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</si>
  <si>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</si>
  <si>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</si>
  <si>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</si>
  <si>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</si>
  <si>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</si>
  <si>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</si>
  <si>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</si>
  <si>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</si>
  <si>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</si>
  <si>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</si>
  <si>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</si>
  <si>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</si>
  <si>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</si>
  <si>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</si>
  <si>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</si>
  <si>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</si>
  <si>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</si>
  <si>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</si>
  <si>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</si>
  <si>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</si>
  <si>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</si>
  <si>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</si>
  <si>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</si>
  <si>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</si>
  <si>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</si>
  <si>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</si>
  <si>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</si>
  <si>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</si>
  <si>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</si>
  <si>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</si>
  <si>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</si>
  <si>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</si>
  <si>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</si>
  <si>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</si>
  <si>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</si>
  <si>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</si>
  <si>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</si>
  <si>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</si>
  <si>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</si>
  <si>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</si>
  <si>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</si>
  <si>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</si>
  <si>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</si>
  <si>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</si>
  <si>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</si>
  <si>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</si>
  <si>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</si>
  <si>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</si>
  <si>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</si>
  <si>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</si>
  <si>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</si>
  <si>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</si>
  <si>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</si>
  <si>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</si>
  <si>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</si>
  <si>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</si>
  <si>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</si>
  <si>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</si>
  <si>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</si>
  <si>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</si>
  <si>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</si>
  <si>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</si>
  <si>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</si>
  <si>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</si>
  <si>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</si>
  <si>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</si>
  <si>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</si>
  <si>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</si>
  <si>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</si>
  <si>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</si>
  <si>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</si>
  <si>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</si>
  <si>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</si>
  <si>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</si>
  <si>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</si>
  <si>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</si>
  <si>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</si>
  <si>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</si>
  <si>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</si>
  <si>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</si>
  <si>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</si>
  <si>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</si>
  <si>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</si>
  <si>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</si>
  <si>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</si>
  <si>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</si>
  <si>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</si>
  <si>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</si>
  <si>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</si>
  <si>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</si>
  <si>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</si>
  <si>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</si>
  <si>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</si>
  <si>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</si>
  <si>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</si>
  <si>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</si>
  <si>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</si>
  <si>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</si>
  <si>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</si>
  <si>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</si>
  <si>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</si>
  <si>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</si>
  <si>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</si>
  <si>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</si>
  <si>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</si>
  <si>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</si>
  <si>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</si>
  <si>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</si>
  <si>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</si>
  <si>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</si>
  <si>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</si>
  <si>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</si>
  <si>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</si>
  <si>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</si>
  <si>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</si>
  <si>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</si>
  <si>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</si>
  <si>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</si>
  <si>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</si>
  <si>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</si>
  <si>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</si>
  <si>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</si>
  <si>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</si>
  <si>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</si>
  <si>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</si>
  <si>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</si>
  <si>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</si>
  <si>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</si>
  <si>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</si>
  <si>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</si>
  <si>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</si>
  <si>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</si>
  <si>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</si>
  <si>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</si>
  <si>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</si>
  <si>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</si>
  <si>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</si>
  <si>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</si>
  <si>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</si>
  <si>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</si>
  <si>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</si>
  <si>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</si>
  <si>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</si>
  <si>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</si>
  <si>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</si>
  <si>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</si>
  <si>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</si>
  <si>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</si>
  <si>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</si>
  <si>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</si>
  <si>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</si>
  <si>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</si>
  <si>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</si>
  <si>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</si>
  <si>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</si>
  <si>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</si>
  <si>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</si>
  <si>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</si>
  <si>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</si>
  <si>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</si>
  <si>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</si>
  <si>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</si>
  <si>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</si>
  <si>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</si>
  <si>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</si>
  <si>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</si>
  <si>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</si>
  <si>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</si>
  <si>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</si>
  <si>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</si>
  <si>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</si>
  <si>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</si>
  <si>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</si>
  <si>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</si>
  <si>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</si>
  <si>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</si>
  <si>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</si>
  <si>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</si>
  <si>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</si>
  <si>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</si>
  <si>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</si>
  <si>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</si>
  <si>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</si>
  <si>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</si>
  <si>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</si>
  <si>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</si>
  <si>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</si>
  <si>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</si>
  <si>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</si>
  <si>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</si>
  <si>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</si>
  <si>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</si>
  <si>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</si>
  <si>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</si>
  <si>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</si>
  <si>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</si>
  <si>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</si>
  <si>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</si>
  <si>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</si>
  <si>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</si>
  <si>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</si>
  <si>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</si>
  <si>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</si>
  <si>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</si>
  <si>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</si>
  <si>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</si>
  <si>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</si>
  <si>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</si>
  <si>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</si>
  <si>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</si>
  <si>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</si>
  <si>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</si>
  <si>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</si>
  <si>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</si>
  <si>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</si>
  <si>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</si>
  <si>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</si>
  <si>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</si>
  <si>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</si>
  <si>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</si>
  <si>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</si>
  <si>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</si>
  <si>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</si>
  <si>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</si>
  <si>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</si>
  <si>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</si>
  <si>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</si>
  <si>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</si>
  <si>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</si>
  <si>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</si>
  <si>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</si>
  <si>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</si>
  <si>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</si>
  <si>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</si>
  <si>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</si>
  <si>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</si>
  <si>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</si>
  <si>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</si>
  <si>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</si>
  <si>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</si>
  <si>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</si>
  <si>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</si>
  <si>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</si>
  <si>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</si>
  <si>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</si>
  <si>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</si>
  <si>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</si>
  <si>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</si>
  <si>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</si>
  <si>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</si>
  <si>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</si>
  <si>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</si>
  <si>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</si>
  <si>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</si>
  <si>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</si>
  <si>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</si>
  <si>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</si>
  <si>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</si>
  <si>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</si>
  <si>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</si>
  <si>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</si>
  <si>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</si>
  <si>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</si>
  <si>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</si>
  <si>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</si>
  <si>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</si>
  <si>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</si>
  <si>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</si>
  <si>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</si>
  <si>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</si>
  <si>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</si>
  <si>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</si>
  <si>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</si>
  <si>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</si>
  <si>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</si>
  <si>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</si>
  <si>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</si>
  <si>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</si>
  <si>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</si>
  <si>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</si>
  <si>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</si>
  <si>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</si>
  <si>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</si>
  <si>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</si>
  <si>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</si>
  <si>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</si>
  <si>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</si>
  <si>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</si>
  <si>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</si>
  <si>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</si>
  <si>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</si>
  <si>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</si>
  <si>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</si>
  <si>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</si>
  <si>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</si>
  <si>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</si>
  <si>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</si>
  <si>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</si>
  <si>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</si>
  <si>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</si>
  <si>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</si>
  <si>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</si>
  <si>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</si>
  <si>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</si>
  <si>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</si>
  <si>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</si>
  <si>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</si>
  <si>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</si>
  <si>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</si>
  <si>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</si>
  <si>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</si>
  <si>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</si>
  <si>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</si>
  <si>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</si>
  <si>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</si>
  <si>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</si>
  <si>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</si>
  <si>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</si>
  <si>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</si>
  <si>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</si>
  <si>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</si>
  <si>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</si>
  <si>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</si>
  <si>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</si>
  <si>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</si>
  <si>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</si>
  <si>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</si>
  <si>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</si>
  <si>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</si>
  <si>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</si>
  <si>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</si>
  <si>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</si>
  <si>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</si>
  <si>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</si>
  <si>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</si>
  <si>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</si>
  <si>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</si>
  <si>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</si>
  <si>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</si>
  <si>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</si>
  <si>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</si>
  <si>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</si>
  <si>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</si>
  <si>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</si>
  <si>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</si>
  <si>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</si>
  <si>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</si>
  <si>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</si>
  <si>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</si>
  <si>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</si>
  <si>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</si>
  <si>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</si>
  <si>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</si>
  <si>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</si>
  <si>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</si>
  <si>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</si>
  <si>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</si>
  <si>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</si>
  <si>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</si>
  <si>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</si>
  <si>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</si>
  <si>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</si>
  <si>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</si>
  <si>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</si>
  <si>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</si>
  <si>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</si>
  <si>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</si>
  <si>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</si>
  <si>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</si>
  <si>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</si>
  <si>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</si>
  <si>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</si>
  <si>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</si>
  <si>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</si>
  <si>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</si>
  <si>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</si>
  <si>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</si>
  <si>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</si>
  <si>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</si>
  <si>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</si>
  <si>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</si>
  <si>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</si>
  <si>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</si>
  <si>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</si>
  <si>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</si>
  <si>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</si>
  <si>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</si>
  <si>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</si>
  <si>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</si>
  <si>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</si>
  <si>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</si>
  <si>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</si>
  <si>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</si>
  <si>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</si>
  <si>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</si>
  <si>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</si>
  <si>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</si>
  <si>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</si>
  <si>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</si>
  <si>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</si>
  <si>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</si>
  <si>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</si>
  <si>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</si>
  <si>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</si>
  <si>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</si>
  <si>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</si>
  <si>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</si>
  <si>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</si>
  <si>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</si>
  <si>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</si>
  <si>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</si>
  <si>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</si>
  <si>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</si>
  <si>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</si>
  <si>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</si>
  <si>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</si>
  <si>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</si>
  <si>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</si>
  <si>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</si>
  <si>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</si>
  <si>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</si>
  <si>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</si>
  <si>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</si>
  <si>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</si>
  <si>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</si>
  <si>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</si>
  <si>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</si>
  <si>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</si>
  <si>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</si>
  <si>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</si>
  <si>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</si>
  <si>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</si>
  <si>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</si>
  <si>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</si>
  <si>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</si>
  <si>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</si>
  <si>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</si>
  <si>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</si>
  <si>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</si>
  <si>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</si>
  <si>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</si>
  <si>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</si>
  <si>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</si>
  <si>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</si>
  <si>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</si>
  <si>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</si>
  <si>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</si>
  <si>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</si>
  <si>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</si>
  <si>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</si>
  <si>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</si>
  <si>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</si>
  <si>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</si>
  <si>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</si>
  <si>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</si>
  <si>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</si>
  <si>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</si>
  <si>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</si>
  <si>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</si>
  <si>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</si>
  <si>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</si>
  <si>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</si>
  <si>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</si>
  <si>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</si>
  <si>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</si>
  <si>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</si>
  <si>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</si>
  <si>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</si>
  <si>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</si>
  <si>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</si>
  <si>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</si>
  <si>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</si>
  <si>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</si>
  <si>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</si>
  <si>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</si>
  <si>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</si>
  <si>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</si>
  <si>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</si>
  <si>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</si>
  <si>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</si>
  <si>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</si>
  <si>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</si>
  <si>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</si>
  <si>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</si>
  <si>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</si>
  <si>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</si>
  <si>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</si>
  <si>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</si>
  <si>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</si>
  <si>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</si>
  <si>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</si>
  <si>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</si>
  <si>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</si>
  <si>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</si>
  <si>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</si>
  <si>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</si>
  <si>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</si>
  <si>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</si>
  <si>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</si>
  <si>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</si>
  <si>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</si>
  <si>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</si>
  <si>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</si>
  <si>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</si>
  <si>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</si>
  <si>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</si>
  <si>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</si>
  <si>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</si>
  <si>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</si>
  <si>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</si>
  <si>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</si>
  <si>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</si>
  <si>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</si>
  <si>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</si>
  <si>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</si>
  <si>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</si>
  <si>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</si>
  <si>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</si>
  <si>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</si>
  <si>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</si>
  <si>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</si>
  <si>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</si>
  <si>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</si>
  <si>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</si>
  <si>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</si>
  <si>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</si>
  <si>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</si>
  <si>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</si>
  <si>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</si>
  <si>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</si>
  <si>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</si>
  <si>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</si>
  <si>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</si>
  <si>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</si>
  <si>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</si>
  <si>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</si>
  <si>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</si>
  <si>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</si>
  <si>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</si>
  <si>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</si>
  <si>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</si>
  <si>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</si>
  <si>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</si>
  <si>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</si>
  <si>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</si>
  <si>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</si>
  <si>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</si>
  <si>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</si>
  <si>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</si>
  <si>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</si>
  <si>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</si>
  <si>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</si>
  <si>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</si>
  <si>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</si>
  <si>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</si>
  <si>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</si>
  <si>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</si>
  <si>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</si>
  <si>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</si>
  <si>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</si>
  <si>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</si>
  <si>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</si>
  <si>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</si>
  <si>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</si>
  <si>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</si>
  <si>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</si>
  <si>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</si>
  <si>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</si>
  <si>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</si>
  <si>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</si>
  <si>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</si>
  <si>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</si>
  <si>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</si>
  <si>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</si>
  <si>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</si>
  <si>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</si>
  <si>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</si>
  <si>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</si>
  <si>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</si>
  <si>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</si>
  <si>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</si>
  <si>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</si>
  <si>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</si>
  <si>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</si>
  <si>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</si>
  <si>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</si>
  <si>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</si>
  <si>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</si>
  <si>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</si>
  <si>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</si>
  <si>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</si>
  <si>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</si>
  <si>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</si>
  <si>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</si>
  <si>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</si>
  <si>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</si>
  <si>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</si>
  <si>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</si>
  <si>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</si>
  <si>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</si>
  <si>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</si>
  <si>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</si>
  <si>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</si>
  <si>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</si>
  <si>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</si>
  <si>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</si>
  <si>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</si>
  <si>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</si>
  <si>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</si>
  <si>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</si>
  <si>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</si>
  <si>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</si>
  <si>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</si>
  <si>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</si>
  <si>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</si>
  <si>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</si>
  <si>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</si>
  <si>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</si>
  <si>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</si>
  <si>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</si>
  <si>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</si>
  <si>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</si>
  <si>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</si>
  <si>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</si>
  <si>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</si>
  <si>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</si>
  <si>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</si>
  <si>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</si>
  <si>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</si>
  <si>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</si>
  <si>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</si>
  <si>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</si>
  <si>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</si>
  <si>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</si>
  <si>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</si>
  <si>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</si>
  <si>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</si>
  <si>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</si>
  <si>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</si>
  <si>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</si>
  <si>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</si>
  <si>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</si>
  <si>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</si>
  <si>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</si>
  <si>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</si>
  <si>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</si>
  <si>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</si>
  <si>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</si>
  <si>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</si>
  <si>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</si>
  <si>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</si>
  <si>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</si>
  <si>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</si>
  <si>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</si>
  <si>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</si>
  <si>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</si>
  <si>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</si>
  <si>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</si>
  <si>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</si>
  <si>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</si>
  <si>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</si>
  <si>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</si>
  <si>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</si>
  <si>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</si>
  <si>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</si>
  <si>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</si>
  <si>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</si>
  <si>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</si>
  <si>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</si>
  <si>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</si>
  <si>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</si>
  <si>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</si>
  <si>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</si>
  <si>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</si>
  <si>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</si>
  <si>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</si>
  <si>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</si>
  <si>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</si>
  <si>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</si>
  <si>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</si>
  <si>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</si>
  <si>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</si>
  <si>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</si>
  <si>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</si>
  <si>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</si>
  <si>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</si>
  <si>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</si>
  <si>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</si>
  <si>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</si>
  <si>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</si>
  <si>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</si>
  <si>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</si>
  <si>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</si>
  <si>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</si>
  <si>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</si>
  <si>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</si>
  <si>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</si>
  <si>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</si>
  <si>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</si>
  <si>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</si>
  <si>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</si>
  <si>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</si>
  <si>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</si>
  <si>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</si>
  <si>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</si>
  <si>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</si>
  <si>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</si>
  <si>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</si>
  <si>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</si>
  <si>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</si>
  <si>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</si>
  <si>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</si>
  <si>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</si>
  <si>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</si>
  <si>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</si>
  <si>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</si>
  <si>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</si>
  <si>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</si>
  <si>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</si>
  <si>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</si>
  <si>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</si>
  <si>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</si>
  <si>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</si>
  <si>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</si>
  <si>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</si>
  <si>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</si>
  <si>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</si>
  <si>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</si>
  <si>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</si>
  <si>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</si>
  <si>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</si>
  <si>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</si>
  <si>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</si>
  <si>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</si>
  <si>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</si>
  <si>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</si>
  <si>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</si>
  <si>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</si>
  <si>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</si>
  <si>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</si>
  <si>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</si>
  <si>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</si>
  <si>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</si>
  <si>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</si>
  <si>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</si>
  <si>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</si>
  <si>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</si>
  <si>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</si>
  <si>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</si>
  <si>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</si>
  <si>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</si>
  <si>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</si>
  <si>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</si>
  <si>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</si>
  <si>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</si>
  <si>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</si>
  <si>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</si>
  <si>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</si>
  <si>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</si>
  <si>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</si>
  <si>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</si>
  <si>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</si>
  <si>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</si>
  <si>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</si>
  <si>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</si>
  <si>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</si>
  <si>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</si>
  <si>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</si>
  <si>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</si>
  <si>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</si>
  <si>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</si>
  <si>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</si>
  <si>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</si>
  <si>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</si>
  <si>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</si>
  <si>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</si>
  <si>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</si>
  <si>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</si>
  <si>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</si>
  <si>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</si>
  <si>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</si>
  <si>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</si>
  <si>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</si>
  <si>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</si>
  <si>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</si>
  <si>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</si>
  <si>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</si>
  <si>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</si>
  <si>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</si>
  <si>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</si>
  <si>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</si>
  <si>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</si>
  <si>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</si>
  <si>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</si>
  <si>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</si>
  <si>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</si>
  <si>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</si>
  <si>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</si>
  <si>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</si>
  <si>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</si>
  <si>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</si>
  <si>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</si>
  <si>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</si>
  <si>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</si>
  <si>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</si>
  <si>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</si>
  <si>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</si>
  <si>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</si>
  <si>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</si>
  <si>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</si>
  <si>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</si>
  <si>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</si>
  <si>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</si>
  <si>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</si>
  <si>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</si>
  <si>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</si>
  <si>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</si>
  <si>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</si>
  <si>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</si>
  <si>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</si>
  <si>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</si>
  <si>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</si>
  <si>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</si>
  <si>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</si>
  <si>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</si>
  <si>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</si>
  <si>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</si>
  <si>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</si>
  <si>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</si>
  <si>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</si>
  <si>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</si>
  <si>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</si>
  <si>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</si>
  <si>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</si>
  <si>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</si>
  <si>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</si>
  <si>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</si>
  <si>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</si>
  <si>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</si>
  <si>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</si>
  <si>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</si>
  <si>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</si>
  <si>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</si>
  <si>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</si>
  <si>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</si>
  <si>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</si>
  <si>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</si>
  <si>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</si>
  <si>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</si>
  <si>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</si>
  <si>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</si>
  <si>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</si>
  <si>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</si>
  <si>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</si>
  <si>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</si>
  <si>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</si>
  <si>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</si>
  <si>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</si>
  <si>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</si>
  <si>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</si>
  <si>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</si>
  <si>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</si>
  <si>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</si>
  <si>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</si>
  <si>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</si>
  <si>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</si>
  <si>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</si>
  <si>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</si>
  <si>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</si>
  <si>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</si>
  <si>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</si>
  <si>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</si>
  <si>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</si>
  <si>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</si>
  <si>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</si>
  <si>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</si>
  <si>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</si>
  <si>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</si>
  <si>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</si>
  <si>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</si>
  <si>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</si>
  <si>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</si>
  <si>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</si>
  <si>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</si>
  <si>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</si>
  <si>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</si>
  <si>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</si>
  <si>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</si>
  <si>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</si>
  <si>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</si>
  <si>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</si>
  <si>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</si>
  <si>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</si>
  <si>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</si>
  <si>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</si>
  <si>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</si>
  <si>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</si>
  <si>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</si>
  <si>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</si>
  <si>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</si>
  <si>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</si>
  <si>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</si>
  <si>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</si>
  <si>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</si>
  <si>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</si>
  <si>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</si>
  <si>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</si>
  <si>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</si>
  <si>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</si>
  <si>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</si>
  <si>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</si>
  <si>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</si>
  <si>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</si>
  <si>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</si>
  <si>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</si>
  <si>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</si>
  <si>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</si>
  <si>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</si>
  <si>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</si>
  <si>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</si>
  <si>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</si>
  <si>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</si>
  <si>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</si>
  <si>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</si>
  <si>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</si>
  <si>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</si>
  <si>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</si>
  <si>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</si>
  <si>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</si>
  <si>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</si>
  <si>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</si>
  <si>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</si>
  <si>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</si>
  <si>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</si>
  <si>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</si>
  <si>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</si>
  <si>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</si>
  <si>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</si>
  <si>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</si>
  <si>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</si>
  <si>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</si>
  <si>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</si>
  <si>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</si>
  <si>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</si>
  <si>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</si>
  <si>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</si>
  <si>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</si>
  <si>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</si>
  <si>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</si>
  <si>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</si>
  <si>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</si>
  <si>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</si>
  <si>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</si>
  <si>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</si>
  <si>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</si>
  <si>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</si>
  <si>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</si>
  <si>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</si>
  <si>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</si>
  <si>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</si>
  <si>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</si>
  <si>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</si>
  <si>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</si>
  <si>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</si>
  <si>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</si>
  <si>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</si>
  <si>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</si>
  <si>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</si>
  <si>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</si>
  <si>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</si>
  <si>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</si>
  <si>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</si>
  <si>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</si>
  <si>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</si>
  <si>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</si>
  <si>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</si>
  <si>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</si>
  <si>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</si>
  <si>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</si>
  <si>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</si>
  <si>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</si>
  <si>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</si>
  <si>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</si>
  <si>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</si>
  <si>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</si>
  <si>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</si>
  <si>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</si>
  <si>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</si>
  <si>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</si>
  <si>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</si>
  <si>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</si>
  <si>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</si>
  <si>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</si>
  <si>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</si>
  <si>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</si>
  <si>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</si>
  <si>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</si>
  <si>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</si>
  <si>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</si>
  <si>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</si>
  <si>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</si>
  <si>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</si>
  <si>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</si>
  <si>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</si>
  <si>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</si>
  <si>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</si>
  <si>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</si>
  <si>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</si>
  <si>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</si>
  <si>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</si>
  <si>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</si>
  <si>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</si>
  <si>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</si>
  <si>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</si>
  <si>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</si>
  <si>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</si>
  <si>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</si>
  <si>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</si>
  <si>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</si>
  <si>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</si>
  <si>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</si>
  <si>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</si>
  <si>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</si>
  <si>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</si>
  <si>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</si>
  <si>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</si>
  <si>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</si>
  <si>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</si>
  <si>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</si>
  <si>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</si>
  <si>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</si>
  <si>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</si>
  <si>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</si>
  <si>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</si>
  <si>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</si>
  <si>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</si>
  <si>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</si>
  <si>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</si>
  <si>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</si>
  <si>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</si>
  <si>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</si>
  <si>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</si>
  <si>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</si>
  <si>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</si>
  <si>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</si>
  <si>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</si>
  <si>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</si>
  <si>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</si>
  <si>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</si>
  <si>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</si>
  <si>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</si>
  <si>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</si>
  <si>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</si>
  <si>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</si>
  <si>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</si>
  <si>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</si>
  <si>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</si>
  <si>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</si>
  <si>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</si>
  <si>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</si>
  <si>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</si>
  <si>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</si>
  <si>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</si>
  <si>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</si>
  <si>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</si>
  <si>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</si>
  <si>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</si>
  <si>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</si>
  <si>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</si>
  <si>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</si>
  <si>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</si>
  <si>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</si>
  <si>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</si>
  <si>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</si>
  <si>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</si>
  <si>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</si>
  <si>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</si>
  <si>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</si>
  <si>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</si>
  <si>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</si>
  <si>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</si>
  <si>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</si>
  <si>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</si>
  <si>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</si>
  <si>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</si>
  <si>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</si>
  <si>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</si>
  <si>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</si>
  <si>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</si>
  <si>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</si>
  <si>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</si>
  <si>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</si>
  <si>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</si>
  <si>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</si>
  <si>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</si>
  <si>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</si>
  <si>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</si>
  <si>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</si>
  <si>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</si>
  <si>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</si>
  <si>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</si>
  <si>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</si>
  <si>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</si>
  <si>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</si>
  <si>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</si>
  <si>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</si>
  <si>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</si>
  <si>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</si>
  <si>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</si>
  <si>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</si>
  <si>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</si>
  <si>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</si>
  <si>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</si>
  <si>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</si>
  <si>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</si>
  <si>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</si>
  <si>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</si>
  <si>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</si>
  <si>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</si>
  <si>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</si>
  <si>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</si>
  <si>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</si>
  <si>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</si>
  <si>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</si>
  <si>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</si>
  <si>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</si>
  <si>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</si>
  <si>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</si>
  <si>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</si>
  <si>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</si>
  <si>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</si>
  <si>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</si>
  <si>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</si>
  <si>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</si>
  <si>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</si>
  <si>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</si>
  <si>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</si>
  <si>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</si>
  <si>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</si>
  <si>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</si>
  <si>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</si>
  <si>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</si>
  <si>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</si>
  <si>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</si>
  <si>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</si>
  <si>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</si>
  <si>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</si>
  <si>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</si>
  <si>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</si>
  <si>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</si>
  <si>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</si>
  <si>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</si>
  <si>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</si>
  <si>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</si>
  <si>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</si>
  <si>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</si>
  <si>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</si>
  <si>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</si>
  <si>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</si>
  <si>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</si>
  <si>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</si>
  <si>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</si>
  <si>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</si>
  <si>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</si>
  <si>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</si>
  <si>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</si>
  <si>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</si>
  <si>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</si>
  <si>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</si>
  <si>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</si>
  <si>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</si>
  <si>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</si>
  <si>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</si>
  <si>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</si>
  <si>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</si>
  <si>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</si>
  <si>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</si>
  <si>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</si>
  <si>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</si>
  <si>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</si>
  <si>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</si>
  <si>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</si>
  <si>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</si>
  <si>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</si>
  <si>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</si>
  <si>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</si>
  <si>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</si>
  <si>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</si>
  <si>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</si>
  <si>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</si>
  <si>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</si>
  <si>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</si>
  <si>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</si>
  <si>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</si>
  <si>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</si>
  <si>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</si>
  <si>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</si>
  <si>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</si>
  <si>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</si>
  <si>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</si>
  <si>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</si>
  <si>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</si>
  <si>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</si>
  <si>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</si>
  <si>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</si>
  <si>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</si>
  <si>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</si>
  <si>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</si>
  <si>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</si>
  <si>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</si>
  <si>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</si>
  <si>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</si>
  <si>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</si>
  <si>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</si>
  <si>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</si>
  <si>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</si>
  <si>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</si>
  <si>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</si>
  <si>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</si>
  <si>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</si>
  <si>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</si>
  <si>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</si>
  <si>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</si>
  <si>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</si>
  <si>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</si>
  <si>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</si>
  <si>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</si>
  <si>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</si>
  <si>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</si>
  <si>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</si>
  <si>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</si>
  <si>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</si>
  <si>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</si>
  <si>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</si>
  <si>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</si>
  <si>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</si>
  <si>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</si>
  <si>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</si>
  <si>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</si>
  <si>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</si>
  <si>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</si>
  <si>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</si>
  <si>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</si>
  <si>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</si>
  <si>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</si>
  <si>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</si>
  <si>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</si>
  <si>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</si>
  <si>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</si>
  <si>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</si>
  <si>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</si>
  <si>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</si>
  <si>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</si>
  <si>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</si>
  <si>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</si>
  <si>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</si>
  <si>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</si>
  <si>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</si>
  <si>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</si>
  <si>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</si>
  <si>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</si>
  <si>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</si>
  <si>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</si>
  <si>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</si>
  <si>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</si>
  <si>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</si>
  <si>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</si>
  <si>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</si>
  <si>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</si>
  <si>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</si>
  <si>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</si>
  <si>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</si>
  <si>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</si>
  <si>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</si>
  <si>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</si>
  <si>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</si>
  <si>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</si>
  <si>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</si>
  <si>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</si>
  <si>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</si>
  <si>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</si>
  <si>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</si>
  <si>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</si>
  <si>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</si>
  <si>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</si>
  <si>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</si>
  <si>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</si>
  <si>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</si>
  <si>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</si>
  <si>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</si>
  <si>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</si>
  <si>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</si>
  <si>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</si>
  <si>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</si>
  <si>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</si>
  <si>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</si>
  <si>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</si>
  <si>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</si>
  <si>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</si>
  <si>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</si>
  <si>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</si>
  <si>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</si>
  <si>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</si>
  <si>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</si>
  <si>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</si>
  <si>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</si>
  <si>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</si>
  <si>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</si>
  <si>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</si>
  <si>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</si>
  <si>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</si>
  <si>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</si>
  <si>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</si>
  <si>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</si>
  <si>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</si>
  <si>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</si>
  <si>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</si>
  <si>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</si>
  <si>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</si>
  <si>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</si>
  <si>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</si>
  <si>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</si>
  <si>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</si>
  <si>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</si>
  <si>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</si>
  <si>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</si>
  <si>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</si>
  <si>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</si>
  <si>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</si>
  <si>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</si>
  <si>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</si>
  <si>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</si>
  <si>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</si>
  <si>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</si>
  <si>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</si>
  <si>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</si>
  <si>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</si>
  <si>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</si>
  <si>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</si>
  <si>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</si>
  <si>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</si>
  <si>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</si>
  <si>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</si>
  <si>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</si>
  <si>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</si>
  <si>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</si>
  <si>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</si>
  <si>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</si>
  <si>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</si>
  <si>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</si>
  <si>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</si>
  <si>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</si>
  <si>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</si>
  <si>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</si>
  <si>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</si>
  <si>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</si>
  <si>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</si>
  <si>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</si>
  <si>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</si>
  <si>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</si>
  <si>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</si>
  <si>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</si>
  <si>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</si>
  <si>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</si>
  <si>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</si>
  <si>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</si>
  <si>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</si>
  <si>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</si>
  <si>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</si>
  <si>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</si>
  <si>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</si>
  <si>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</si>
  <si>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</si>
  <si>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</si>
  <si>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</si>
  <si>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</si>
  <si>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</si>
  <si>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</si>
  <si>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</si>
  <si>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</si>
  <si>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</si>
  <si>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</si>
  <si>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</si>
  <si>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</si>
  <si>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</si>
  <si>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</si>
  <si>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</si>
  <si>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</si>
  <si>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</si>
  <si>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</si>
  <si>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</si>
  <si>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</si>
  <si>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</si>
  <si>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</si>
  <si>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</si>
  <si>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</si>
  <si>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</si>
  <si>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</si>
  <si>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</si>
  <si>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</si>
  <si>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</si>
  <si>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</si>
  <si>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</si>
  <si>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</si>
  <si>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</si>
  <si>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</si>
  <si>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</si>
  <si>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</si>
  <si>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</si>
  <si>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</si>
  <si>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</si>
  <si>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</si>
  <si>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</si>
  <si>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</si>
  <si>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</si>
  <si>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</si>
  <si>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</si>
  <si>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</si>
  <si>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</si>
  <si>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</si>
  <si>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</si>
  <si>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</si>
  <si>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</si>
  <si>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</si>
  <si>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</si>
  <si>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</si>
  <si>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</si>
  <si>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</si>
  <si>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</si>
  <si>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</si>
  <si>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</si>
  <si>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</si>
  <si>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</si>
  <si>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</si>
  <si>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</si>
  <si>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</si>
  <si>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</si>
  <si>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</si>
  <si>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</si>
  <si>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</si>
  <si>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</si>
  <si>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</si>
  <si>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</si>
  <si>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</si>
  <si>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</si>
  <si>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</si>
  <si>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</si>
  <si>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</si>
  <si>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</si>
  <si>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</si>
  <si>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</si>
  <si>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</si>
  <si>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</si>
  <si>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</si>
  <si>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</si>
  <si>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</si>
  <si>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</si>
  <si>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</si>
  <si>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</si>
  <si>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</si>
  <si>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</si>
  <si>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</si>
  <si>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</si>
  <si>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</si>
  <si>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</si>
  <si>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</si>
  <si>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</si>
  <si>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</si>
  <si>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</si>
  <si>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</si>
  <si>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</si>
  <si>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</si>
  <si>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</si>
  <si>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</si>
  <si>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</si>
  <si>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</si>
  <si>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</si>
  <si>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</si>
  <si>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</si>
  <si>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</si>
  <si>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</si>
  <si>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</si>
  <si>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</si>
  <si>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</si>
  <si>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</si>
  <si>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</si>
  <si>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</si>
  <si>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</si>
  <si>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</si>
  <si>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</si>
  <si>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</si>
  <si>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</si>
  <si>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</si>
  <si>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</si>
  <si>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</si>
  <si>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</si>
  <si>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</si>
  <si>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</si>
  <si>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</si>
  <si>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</si>
  <si>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</si>
  <si>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</si>
  <si>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</si>
  <si>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</si>
  <si>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</si>
  <si>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</si>
  <si>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</si>
  <si>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</si>
  <si>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</si>
  <si>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</si>
  <si>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</si>
  <si>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</si>
  <si>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</si>
  <si>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</si>
  <si>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</si>
  <si>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</si>
  <si>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</si>
  <si>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</si>
  <si>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</si>
  <si>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</si>
  <si>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</si>
  <si>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</si>
  <si>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</si>
  <si>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</si>
  <si>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</si>
  <si>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</si>
  <si>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</si>
  <si>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</si>
  <si>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</si>
  <si>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</si>
  <si>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</si>
  <si>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</si>
  <si>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</si>
  <si>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</si>
  <si>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</si>
  <si>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</si>
  <si>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</si>
  <si>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</si>
  <si>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</si>
  <si>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</si>
  <si>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</si>
  <si>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</si>
  <si>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</si>
  <si>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</si>
  <si>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</si>
  <si>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</si>
  <si>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</si>
  <si>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</si>
  <si>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</si>
  <si>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</si>
  <si>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</si>
  <si>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</si>
  <si>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</si>
  <si>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</si>
  <si>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</si>
  <si>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</si>
  <si>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</si>
  <si>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</si>
  <si>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</si>
  <si>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</si>
  <si>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</si>
  <si>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</si>
  <si>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</si>
  <si>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</si>
  <si>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</si>
  <si>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</si>
  <si>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</si>
  <si>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</si>
  <si>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</si>
  <si>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</si>
  <si>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</si>
  <si>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</si>
  <si>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</si>
  <si>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</si>
  <si>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</si>
  <si>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</si>
  <si>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</si>
  <si>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</si>
  <si>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</si>
  <si>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</si>
  <si>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</si>
  <si>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</si>
  <si>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</si>
  <si>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</si>
  <si>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</si>
  <si>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</si>
  <si>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</si>
  <si>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</si>
  <si>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</si>
  <si>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</si>
  <si>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</si>
  <si>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</si>
  <si>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</si>
  <si>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</si>
  <si>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</si>
  <si>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</si>
  <si>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</si>
  <si>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</si>
  <si>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</si>
  <si>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</si>
  <si>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</si>
  <si>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</si>
  <si>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</si>
  <si>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</si>
  <si>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</si>
  <si>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</si>
  <si>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</si>
  <si>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</si>
  <si>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</si>
  <si>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</si>
  <si>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</si>
  <si>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</si>
  <si>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</si>
  <si>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</si>
  <si>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</si>
  <si>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</si>
  <si>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</si>
  <si>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</si>
  <si>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</si>
  <si>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</si>
  <si>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</si>
  <si>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</si>
  <si>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</si>
  <si>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</si>
  <si>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</si>
  <si>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</si>
  <si>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</si>
  <si>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</si>
  <si>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</si>
  <si>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</si>
  <si>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</si>
  <si>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</si>
  <si>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</si>
  <si>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</si>
  <si>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</si>
  <si>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</si>
  <si>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</si>
  <si>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</si>
  <si>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</si>
  <si>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</si>
  <si>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</si>
  <si>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</si>
  <si>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</si>
  <si>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</si>
  <si>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</si>
  <si>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</si>
  <si>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</si>
  <si>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</si>
  <si>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</si>
  <si>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</si>
  <si>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</si>
  <si>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</si>
  <si>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</si>
  <si>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</si>
  <si>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</si>
  <si>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</si>
  <si>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</si>
  <si>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</si>
  <si>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</si>
  <si>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</si>
  <si>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</si>
  <si>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</si>
  <si>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</si>
  <si>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</si>
  <si>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</si>
  <si>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</si>
  <si>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</si>
  <si>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</si>
  <si>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</si>
  <si>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</si>
  <si>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</si>
  <si>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</si>
  <si>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</si>
  <si>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</si>
  <si>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</si>
  <si>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</si>
  <si>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</si>
  <si>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</si>
  <si>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</si>
  <si>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</si>
  <si>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</si>
  <si>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</si>
  <si>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</si>
  <si>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</si>
  <si>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</si>
  <si>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</si>
  <si>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</si>
  <si>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</si>
  <si>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</si>
  <si>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</si>
  <si>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</si>
  <si>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</si>
  <si>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</si>
  <si>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</si>
  <si>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</si>
  <si>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</si>
  <si>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</si>
  <si>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</si>
  <si>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</si>
  <si>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</si>
  <si>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</si>
  <si>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</si>
  <si>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</si>
  <si>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</si>
  <si>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</si>
  <si>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</si>
  <si>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</si>
  <si>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</si>
  <si>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</si>
  <si>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</si>
  <si>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</si>
  <si>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</si>
  <si>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</si>
  <si>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</si>
  <si>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</si>
  <si>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</si>
  <si>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</si>
  <si>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</si>
  <si>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</si>
  <si>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</si>
  <si>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</si>
  <si>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</si>
  <si>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</si>
  <si>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</si>
  <si>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</si>
  <si>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</si>
  <si>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</si>
  <si>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</si>
  <si>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</si>
  <si>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</si>
  <si>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</si>
  <si>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</si>
  <si>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</si>
  <si>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</si>
  <si>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</si>
  <si>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</si>
  <si>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</si>
  <si>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</si>
  <si>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</si>
  <si>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</si>
  <si>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</si>
  <si>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</si>
  <si>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</si>
  <si>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</si>
  <si>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</si>
  <si>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</si>
  <si>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</si>
  <si>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</si>
  <si>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</si>
  <si>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</si>
  <si>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</si>
  <si>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</si>
  <si>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</si>
  <si>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</si>
  <si>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</si>
  <si>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</si>
  <si>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</si>
  <si>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</si>
  <si>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</si>
  <si>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</si>
  <si>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</si>
  <si>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</si>
  <si>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</si>
  <si>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</si>
  <si>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</si>
  <si>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</si>
  <si>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</si>
  <si>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</si>
  <si>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</si>
  <si>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</si>
  <si>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</si>
  <si>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</si>
  <si>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</si>
  <si>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</si>
  <si>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</si>
  <si>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</si>
  <si>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</si>
  <si>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</si>
  <si>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</si>
  <si>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</si>
  <si>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</si>
  <si>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</si>
  <si>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</si>
  <si>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</si>
  <si>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</si>
  <si>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</si>
  <si>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</si>
  <si>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</si>
  <si>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</si>
  <si>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</si>
  <si>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</si>
  <si>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</si>
  <si>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</si>
  <si>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</si>
  <si>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</si>
  <si>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</si>
  <si>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</si>
  <si>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</si>
  <si>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</si>
  <si>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</si>
  <si>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</si>
  <si>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</si>
  <si>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</si>
  <si>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</si>
  <si>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</si>
  <si>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</si>
  <si>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</si>
  <si>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</si>
  <si>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</si>
  <si>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</si>
  <si>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</si>
  <si>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</si>
  <si>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</si>
  <si>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</si>
  <si>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</si>
  <si>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</si>
  <si>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</si>
  <si>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</si>
  <si>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</si>
  <si>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</si>
  <si>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</si>
  <si>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</si>
  <si>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</si>
  <si>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</si>
  <si>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</si>
  <si>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</si>
  <si>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</si>
  <si>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</si>
  <si>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</si>
  <si>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</si>
  <si>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</si>
  <si>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</si>
  <si>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</si>
  <si>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</si>
  <si>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</si>
  <si>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</si>
  <si>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</si>
  <si>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</si>
  <si>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</si>
  <si>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</si>
  <si>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</si>
  <si>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</si>
  <si>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</si>
  <si>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</si>
  <si>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</si>
  <si>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</si>
  <si>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</si>
  <si>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</si>
  <si>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</si>
  <si>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</si>
  <si>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</si>
  <si>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</si>
  <si>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</si>
  <si>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</si>
  <si>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</si>
  <si>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</si>
  <si>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</si>
  <si>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</si>
  <si>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</si>
  <si>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</si>
  <si>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</si>
  <si>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</si>
  <si>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</si>
  <si>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</si>
  <si>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</si>
  <si>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</si>
  <si>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</si>
  <si>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</si>
  <si>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</si>
  <si>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</si>
  <si>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</si>
  <si>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</si>
  <si>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</si>
  <si>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</si>
  <si>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</si>
  <si>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</si>
  <si>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</si>
  <si>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</si>
  <si>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</si>
  <si>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</si>
  <si>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</si>
  <si>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</si>
  <si>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</si>
  <si>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</si>
  <si>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</si>
  <si>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</si>
  <si>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</si>
  <si>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</si>
  <si>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</si>
  <si>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</si>
  <si>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</si>
  <si>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</si>
  <si>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</si>
  <si>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</si>
  <si>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</si>
  <si>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</si>
  <si>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</si>
  <si>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</si>
  <si>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</si>
  <si>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</si>
  <si>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</si>
  <si>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</si>
  <si>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</si>
  <si>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</si>
  <si>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</si>
  <si>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</si>
  <si>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</si>
  <si>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</si>
  <si>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</si>
  <si>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</si>
  <si>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</si>
  <si>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</si>
  <si>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</si>
  <si>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</si>
  <si>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</si>
  <si>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</si>
  <si>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</si>
  <si>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</si>
  <si>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</si>
  <si>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</si>
  <si>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</si>
  <si>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</si>
  <si>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</si>
  <si>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</si>
  <si>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</si>
  <si>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</si>
  <si>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</si>
  <si>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</si>
  <si>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</si>
  <si>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</si>
  <si>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</si>
  <si>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</si>
  <si>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</si>
  <si>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</si>
  <si>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</si>
  <si>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</si>
  <si>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</si>
  <si>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</si>
  <si>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</si>
  <si>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</si>
  <si>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</si>
  <si>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</si>
  <si>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</si>
  <si>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</si>
  <si>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</si>
  <si>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</si>
  <si>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</si>
  <si>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</si>
  <si>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</si>
  <si>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</si>
  <si>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</si>
  <si>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</si>
  <si>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</si>
  <si>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</si>
  <si>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</si>
  <si>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</si>
  <si>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</si>
  <si>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</si>
  <si>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</si>
  <si>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</si>
  <si>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</si>
  <si>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</si>
  <si>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</si>
  <si>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</si>
  <si>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</si>
  <si>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</si>
  <si>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</si>
  <si>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</si>
  <si>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</si>
  <si>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</si>
  <si>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</si>
  <si>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</si>
  <si>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</si>
  <si>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</si>
  <si>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</si>
  <si>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</si>
  <si>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</si>
  <si>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</si>
  <si>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</si>
  <si>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</si>
  <si>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</si>
  <si>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</si>
  <si>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</si>
  <si>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</si>
  <si>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</si>
  <si>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</si>
  <si>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</si>
  <si>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</si>
  <si>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</si>
  <si>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</si>
  <si>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</si>
  <si>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</si>
  <si>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</si>
  <si>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</si>
  <si>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</si>
  <si>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</si>
  <si>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</si>
  <si>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</si>
  <si>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</si>
  <si>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</si>
  <si>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</si>
  <si>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</si>
  <si>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</si>
  <si>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</si>
  <si>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</si>
  <si>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</si>
  <si>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</si>
  <si>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</si>
  <si>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</si>
  <si>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</si>
  <si>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</si>
  <si>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</si>
  <si>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</si>
  <si>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</si>
  <si>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</si>
  <si>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</si>
  <si>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</si>
  <si>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</si>
  <si>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</si>
  <si>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</si>
  <si>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</si>
  <si>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</si>
  <si>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</si>
  <si>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</si>
  <si>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</si>
  <si>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</si>
  <si>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</si>
  <si>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</si>
  <si>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</si>
  <si>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</si>
  <si>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</si>
  <si>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</si>
  <si>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</si>
  <si>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</si>
  <si>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</si>
  <si>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</si>
  <si>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</si>
  <si>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</si>
  <si>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</si>
  <si>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</si>
  <si>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</si>
  <si>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</si>
  <si>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</si>
  <si>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</si>
  <si>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</si>
  <si>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</si>
  <si>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</si>
  <si>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</si>
  <si>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</si>
  <si>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</si>
  <si>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</si>
  <si>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</si>
  <si>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</si>
  <si>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</si>
  <si>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</si>
  <si>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</si>
  <si>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</si>
  <si>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</si>
  <si>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</si>
  <si>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</si>
  <si>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</si>
  <si>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</si>
  <si>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</si>
  <si>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</si>
  <si>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</si>
  <si>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</si>
  <si>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</si>
  <si>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</si>
  <si>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</si>
  <si>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</si>
  <si>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</si>
  <si>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</si>
  <si>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</si>
  <si>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</si>
  <si>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</si>
  <si>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</si>
  <si>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</si>
  <si>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</si>
  <si>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</si>
  <si>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</si>
  <si>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</si>
  <si>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</si>
  <si>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</si>
  <si>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</si>
  <si>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</si>
  <si>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</si>
  <si>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</si>
  <si>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</si>
  <si>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</si>
  <si>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</si>
  <si>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</si>
  <si>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</si>
  <si>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</si>
  <si>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</si>
  <si>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</si>
  <si>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</si>
  <si>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</si>
  <si>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</si>
  <si>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</si>
  <si>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</si>
  <si>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</si>
  <si>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</si>
  <si>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</si>
  <si>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</si>
  <si>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</si>
  <si>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</si>
  <si>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</si>
  <si>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</si>
  <si>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</si>
  <si>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</si>
  <si>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</si>
  <si>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</si>
  <si>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</si>
  <si>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</si>
  <si>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</si>
  <si>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</si>
  <si>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</si>
  <si>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</si>
  <si>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</si>
  <si>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</si>
  <si>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</si>
  <si>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</si>
  <si>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</si>
  <si>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</si>
  <si>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</si>
  <si>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</si>
  <si>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</si>
  <si>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</si>
  <si>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</si>
  <si>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</si>
  <si>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</si>
  <si>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</si>
  <si>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</si>
  <si>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</si>
  <si>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</si>
  <si>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</si>
  <si>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</si>
  <si>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</si>
  <si>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</si>
  <si>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</si>
  <si>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</si>
  <si>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</si>
  <si>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</si>
  <si>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</si>
  <si>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</si>
  <si>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</si>
  <si>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</si>
  <si>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</si>
  <si>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</si>
  <si>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</si>
  <si>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</si>
  <si>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</si>
  <si>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</si>
  <si>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</si>
  <si>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</si>
  <si>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</si>
  <si>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</si>
  <si>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</si>
  <si>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</si>
  <si>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</si>
  <si>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</si>
  <si>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</si>
  <si>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</si>
  <si>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</si>
  <si>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</si>
  <si>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</si>
  <si>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</si>
  <si>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</si>
  <si>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</si>
  <si>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</si>
  <si>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</si>
  <si>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</si>
  <si>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</si>
  <si>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</si>
  <si>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</si>
  <si>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</si>
  <si>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</si>
  <si>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</si>
  <si>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</si>
  <si>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</si>
  <si>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</si>
  <si>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</si>
  <si>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</si>
  <si>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</si>
  <si>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</si>
  <si>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</si>
  <si>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</si>
  <si>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</si>
  <si>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</si>
  <si>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</si>
  <si>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</si>
  <si>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</si>
  <si>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</si>
  <si>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</si>
  <si>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</si>
  <si>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</si>
  <si>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</si>
  <si>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</si>
  <si>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</si>
  <si>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</si>
  <si>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</si>
  <si>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</si>
  <si>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</si>
  <si>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</si>
  <si>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</si>
  <si>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</si>
  <si>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</si>
  <si>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</si>
  <si>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</si>
  <si>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</si>
  <si>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</si>
  <si>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</si>
  <si>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</si>
  <si>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</si>
  <si>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</si>
  <si>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</si>
  <si>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</si>
  <si>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</si>
  <si>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</si>
  <si>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</si>
  <si>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</si>
  <si>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</si>
  <si>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</si>
  <si>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</si>
  <si>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</si>
  <si>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</si>
  <si>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</si>
  <si>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</si>
  <si>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</si>
  <si>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</si>
  <si>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</si>
  <si>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</si>
  <si>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</si>
  <si>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</si>
  <si>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</si>
  <si>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</si>
  <si>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</si>
  <si>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</si>
  <si>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</si>
  <si>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</si>
  <si>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</si>
  <si>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</si>
  <si>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</si>
  <si>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</si>
  <si>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</si>
  <si>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</si>
  <si>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</si>
  <si>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</si>
  <si>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</si>
  <si>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</si>
  <si>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</si>
  <si>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</si>
  <si>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</si>
  <si>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</si>
  <si>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</si>
  <si>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</si>
  <si>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</si>
  <si>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</si>
  <si>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</si>
  <si>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</si>
  <si>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</si>
  <si>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</si>
  <si>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</si>
  <si>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</si>
  <si>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</si>
  <si>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</si>
  <si>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</si>
  <si>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</si>
  <si>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</si>
  <si>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</si>
  <si>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</si>
  <si>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</si>
  <si>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</si>
  <si>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</si>
  <si>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</si>
  <si>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</si>
  <si>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</si>
  <si>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</si>
  <si>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</si>
  <si>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</si>
  <si>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</si>
  <si>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</si>
  <si>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</si>
  <si>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</si>
  <si>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</si>
  <si>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</si>
  <si>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</si>
  <si>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</si>
  <si>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</si>
  <si>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</si>
  <si>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</si>
  <si>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</si>
  <si>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</si>
  <si>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</si>
  <si>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</si>
  <si>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</si>
  <si>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</si>
  <si>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</si>
  <si>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</si>
  <si>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</si>
  <si>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</si>
  <si>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</si>
  <si>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</si>
  <si>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</si>
  <si>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</si>
  <si>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</si>
  <si>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</si>
  <si>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</si>
  <si>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</si>
  <si>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</si>
  <si>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</si>
  <si>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</si>
  <si>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</si>
  <si>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</si>
  <si>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</si>
  <si>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</si>
  <si>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</si>
  <si>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</si>
  <si>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</si>
  <si>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</si>
  <si>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</si>
  <si>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</si>
  <si>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</si>
  <si>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</si>
  <si>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</si>
  <si>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</si>
  <si>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</si>
  <si>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</si>
  <si>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</si>
  <si>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</si>
  <si>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</si>
  <si>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</si>
  <si>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</si>
  <si>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</si>
  <si>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</si>
  <si>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</si>
  <si>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</si>
  <si>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</si>
  <si>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</si>
  <si>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</si>
  <si>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</si>
  <si>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</si>
  <si>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</si>
  <si>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</si>
  <si>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</si>
  <si>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</si>
  <si>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</si>
  <si>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</si>
  <si>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</si>
  <si>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</si>
  <si>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</si>
  <si>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</si>
  <si>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</si>
  <si>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</si>
  <si>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</si>
  <si>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</si>
  <si>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</si>
  <si>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</si>
  <si>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</si>
  <si>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</si>
  <si>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</si>
  <si>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</si>
  <si>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</si>
  <si>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</si>
  <si>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</si>
  <si>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</si>
  <si>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</si>
  <si>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</si>
  <si>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</si>
  <si>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</si>
  <si>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</si>
  <si>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</si>
  <si>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</si>
  <si>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</si>
  <si>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</si>
  <si>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</si>
  <si>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</si>
  <si>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</si>
  <si>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</si>
  <si>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</si>
  <si>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</si>
  <si>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</si>
  <si>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</si>
  <si>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</si>
  <si>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</si>
  <si>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</si>
  <si>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</si>
  <si>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</si>
  <si>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</si>
  <si>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</si>
  <si>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</si>
  <si>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</si>
  <si>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</si>
  <si>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</si>
  <si>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</si>
  <si>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</si>
  <si>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</si>
  <si>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</si>
  <si>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</si>
  <si>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</si>
  <si>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</si>
  <si>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</si>
  <si>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</si>
  <si>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</si>
  <si>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</si>
  <si>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</si>
  <si>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</si>
  <si>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</si>
  <si>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</si>
  <si>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</si>
  <si>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</si>
  <si>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</si>
  <si>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</si>
  <si>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</si>
  <si>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</si>
  <si>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</si>
  <si>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</si>
  <si>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</si>
  <si>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</si>
  <si>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</si>
  <si>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</si>
  <si>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</si>
  <si>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</si>
  <si>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</si>
  <si>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</si>
  <si>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</si>
  <si>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</si>
  <si>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</si>
  <si>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</si>
  <si>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</si>
  <si>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</si>
  <si>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</si>
  <si>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</si>
  <si>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</si>
  <si>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</si>
  <si>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</si>
  <si>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</si>
  <si>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</si>
  <si>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</si>
  <si>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</si>
  <si>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</si>
  <si>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</si>
  <si>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</si>
  <si>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</si>
  <si>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</si>
  <si>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</si>
  <si>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</si>
  <si>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</si>
  <si>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</si>
  <si>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</si>
  <si>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</si>
  <si>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</si>
  <si>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</si>
  <si>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</si>
  <si>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</si>
  <si>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</si>
  <si>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</si>
  <si>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</si>
  <si>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</si>
  <si>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</si>
  <si>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</si>
  <si>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</si>
  <si>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</si>
  <si>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</si>
  <si>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</si>
  <si>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</si>
  <si>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</si>
  <si>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</si>
  <si>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</si>
  <si>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</si>
  <si>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</si>
  <si>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</si>
  <si>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</si>
  <si>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</si>
  <si>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</si>
  <si>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</si>
  <si>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</si>
  <si>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</si>
  <si>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</si>
  <si>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</si>
  <si>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</si>
  <si>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</si>
  <si>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</si>
  <si>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</si>
  <si>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</si>
  <si>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</si>
  <si>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</si>
  <si>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</si>
  <si>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</si>
  <si>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</si>
  <si>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</si>
  <si>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</si>
  <si>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</si>
  <si>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</si>
  <si>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</si>
  <si>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</si>
  <si>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</si>
  <si>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</si>
  <si>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</si>
  <si>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</si>
  <si>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</si>
  <si>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</si>
  <si>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</si>
  <si>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</si>
  <si>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</si>
  <si>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</si>
  <si>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</si>
  <si>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</si>
  <si>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</si>
  <si>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</si>
  <si>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</si>
  <si>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</si>
  <si>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</si>
  <si>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</si>
  <si>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</si>
  <si>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</si>
  <si>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</si>
  <si>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</si>
  <si>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</si>
  <si>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</si>
  <si>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</si>
  <si>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</si>
  <si>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</si>
  <si>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</si>
  <si>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</si>
  <si>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</si>
  <si>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</si>
  <si>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</si>
  <si>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</si>
  <si>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</si>
  <si>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</si>
  <si>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</si>
  <si>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</si>
  <si>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</si>
  <si>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</si>
  <si>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</si>
  <si>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</si>
  <si>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</si>
  <si>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</si>
  <si>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</si>
  <si>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</si>
  <si>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</si>
  <si>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</si>
  <si>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</si>
  <si>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</si>
  <si>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</si>
  <si>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</si>
  <si>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</si>
  <si>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</si>
  <si>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</si>
  <si>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</si>
  <si>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</si>
  <si>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</si>
  <si>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</si>
  <si>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</si>
  <si>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</si>
  <si>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</si>
  <si>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</si>
  <si>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</si>
  <si>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</si>
  <si>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</si>
  <si>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</si>
  <si>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</si>
  <si>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</si>
  <si>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</si>
  <si>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</si>
  <si>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</si>
  <si>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</si>
  <si>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</si>
  <si>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</si>
  <si>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</si>
  <si>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</si>
  <si>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</si>
  <si>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</si>
  <si>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</si>
  <si>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</si>
  <si>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</si>
  <si>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</si>
  <si>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</si>
  <si>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</si>
  <si>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</si>
  <si>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</si>
  <si>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</si>
  <si>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</si>
  <si>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</si>
  <si>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</si>
  <si>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</si>
  <si>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</si>
  <si>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</si>
  <si>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</si>
  <si>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</si>
  <si>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</si>
  <si>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</si>
  <si>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</si>
  <si>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</si>
  <si>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</si>
  <si>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</si>
  <si>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</si>
  <si>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</si>
  <si>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</si>
  <si>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</si>
  <si>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</si>
  <si>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</si>
  <si>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</si>
  <si>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</si>
  <si>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</si>
  <si>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</si>
  <si>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</si>
  <si>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</si>
  <si>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</si>
  <si>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</si>
  <si>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</si>
  <si>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</si>
  <si>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</si>
  <si>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</si>
  <si>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</si>
  <si>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</si>
  <si>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</si>
  <si>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</si>
  <si>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</si>
  <si>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</si>
  <si>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</si>
  <si>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</si>
  <si>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</si>
  <si>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</si>
  <si>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</si>
  <si>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</si>
  <si>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</si>
  <si>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</si>
  <si>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</si>
  <si>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</si>
  <si>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</si>
  <si>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</si>
  <si>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</si>
  <si>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</si>
  <si>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</si>
  <si>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</si>
  <si>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</si>
  <si>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</si>
  <si>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</si>
  <si>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</si>
  <si>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</si>
  <si>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</si>
  <si>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</si>
  <si>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</si>
  <si>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</si>
  <si>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</si>
  <si>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</si>
  <si>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</si>
  <si>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</si>
  <si>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</si>
  <si>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</si>
  <si>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</si>
  <si>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</si>
  <si>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</si>
  <si>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</si>
  <si>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</si>
  <si>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</si>
  <si>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</si>
  <si>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</si>
  <si>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</si>
  <si>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</si>
  <si>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</si>
  <si>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</si>
  <si>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</si>
  <si>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</si>
  <si>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</si>
  <si>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</si>
  <si>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</si>
  <si>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</si>
  <si>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</si>
  <si>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</si>
  <si>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</si>
  <si>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</si>
  <si>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</si>
  <si>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</si>
  <si>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</si>
  <si>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</si>
  <si>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</si>
  <si>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</si>
  <si>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</si>
  <si>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</si>
  <si>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</si>
  <si>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</si>
  <si>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</si>
  <si>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</si>
  <si>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</si>
  <si>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</si>
  <si>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</si>
  <si>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</si>
  <si>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</si>
  <si>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</si>
  <si>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</si>
  <si>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</si>
  <si>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</si>
  <si>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</si>
  <si>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</si>
  <si>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</si>
  <si>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</si>
  <si>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</si>
  <si>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</si>
  <si>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</si>
  <si>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</si>
  <si>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</si>
  <si>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</si>
  <si>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</si>
  <si>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</si>
  <si>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</si>
  <si>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</si>
  <si>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</si>
  <si>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</si>
  <si>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</si>
  <si>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</si>
  <si>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</si>
  <si>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</si>
  <si>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</si>
  <si>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</si>
  <si>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</si>
  <si>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</si>
  <si>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</si>
  <si>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</si>
  <si>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</si>
  <si>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</si>
  <si>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</si>
  <si>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</si>
  <si>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</si>
  <si>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</si>
  <si>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</si>
  <si>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</si>
  <si>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</si>
  <si>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</si>
  <si>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</si>
  <si>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</si>
  <si>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</si>
  <si>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</si>
  <si>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</si>
  <si>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</si>
  <si>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</si>
  <si>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</si>
  <si>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</si>
  <si>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</si>
  <si>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</si>
  <si>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</si>
  <si>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</si>
  <si>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</si>
  <si>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</si>
  <si>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</si>
  <si>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</si>
  <si>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</si>
  <si>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</si>
  <si>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</si>
  <si>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</si>
  <si>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</si>
  <si>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</si>
  <si>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</si>
  <si>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</si>
  <si>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</si>
  <si>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</si>
  <si>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</si>
  <si>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</si>
  <si>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</si>
  <si>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</si>
  <si>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</si>
  <si>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</si>
  <si>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</si>
  <si>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</si>
  <si>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</si>
  <si>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</si>
  <si>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</si>
  <si>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</si>
  <si>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</si>
  <si>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</si>
  <si>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</si>
  <si>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</si>
  <si>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</si>
  <si>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</si>
  <si>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</si>
  <si>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</si>
  <si>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</si>
  <si>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</si>
  <si>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</si>
  <si>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</si>
  <si>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</si>
  <si>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</si>
  <si>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</si>
  <si>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</si>
  <si>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</si>
  <si>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</si>
  <si>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</si>
  <si>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</si>
  <si>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</si>
  <si>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</si>
  <si>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</si>
  <si>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</si>
  <si>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</si>
  <si>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</si>
  <si>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</si>
  <si>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</si>
  <si>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</si>
  <si>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</si>
  <si>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</si>
  <si>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</si>
  <si>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</si>
  <si>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</si>
  <si>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</si>
  <si>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</si>
  <si>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</si>
  <si>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</si>
  <si>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</si>
  <si>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</si>
  <si>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</si>
  <si>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</si>
  <si>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</si>
  <si>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</si>
  <si>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</si>
  <si>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</si>
  <si>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</si>
  <si>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</si>
  <si>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</si>
  <si>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</si>
  <si>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</si>
  <si>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</si>
  <si>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</si>
  <si>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</si>
  <si>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</si>
  <si>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</si>
  <si>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</si>
  <si>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</si>
  <si>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</si>
  <si>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</si>
  <si>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</si>
  <si>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</si>
  <si>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</si>
  <si>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</si>
  <si>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</si>
  <si>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</si>
  <si>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</si>
  <si>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</si>
  <si>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</si>
  <si>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</si>
  <si>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</si>
  <si>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</si>
  <si>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</si>
  <si>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</si>
  <si>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</si>
  <si>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</si>
  <si>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</si>
  <si>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</si>
  <si>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</si>
  <si>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</si>
  <si>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</si>
  <si>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</si>
  <si>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</si>
  <si>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</si>
  <si>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</si>
  <si>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</si>
  <si>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</si>
  <si>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</si>
  <si>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</si>
  <si>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</si>
  <si>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</si>
  <si>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</si>
  <si>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</si>
  <si>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</si>
  <si>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</si>
  <si>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</si>
  <si>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</si>
  <si>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</si>
  <si>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</si>
  <si>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</si>
  <si>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</si>
  <si>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</si>
  <si>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</si>
  <si>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</si>
  <si>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</si>
  <si>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</si>
  <si>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</si>
  <si>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</si>
  <si>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</si>
  <si>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</si>
  <si>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</si>
  <si>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</si>
  <si>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</si>
  <si>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</si>
  <si>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</si>
  <si>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</si>
  <si>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</si>
  <si>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</si>
  <si>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</si>
  <si>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</si>
  <si>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</si>
  <si>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</si>
  <si>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</si>
  <si>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</si>
  <si>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</si>
  <si>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</si>
  <si>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</si>
  <si>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</si>
  <si>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</si>
  <si>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</si>
  <si>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</si>
  <si>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</si>
  <si>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</si>
  <si>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</si>
  <si>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</si>
  <si>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</si>
  <si>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</si>
  <si>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</si>
  <si>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</si>
  <si>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</si>
  <si>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</si>
  <si>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</si>
  <si>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</si>
  <si>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</si>
  <si>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</si>
  <si>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</si>
  <si>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</si>
  <si>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</si>
  <si>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</si>
  <si>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</si>
  <si>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</si>
  <si>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</si>
  <si>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</si>
  <si>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</si>
  <si>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</si>
  <si>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</si>
  <si>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</si>
  <si>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</si>
  <si>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</si>
  <si>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</si>
  <si>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</si>
  <si>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</si>
  <si>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</si>
  <si>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</si>
  <si>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</si>
  <si>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</si>
  <si>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</si>
  <si>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</si>
  <si>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</si>
  <si>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</si>
  <si>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</si>
  <si>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</si>
  <si>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</si>
  <si>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</si>
  <si>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</si>
  <si>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</si>
  <si>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</si>
  <si>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</si>
  <si>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</si>
  <si>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</si>
  <si>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</si>
  <si>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</si>
  <si>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</si>
  <si>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</si>
  <si>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</si>
  <si>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</si>
  <si>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</si>
  <si>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</si>
  <si>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</si>
  <si>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</si>
  <si>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</si>
  <si>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</si>
  <si>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</si>
  <si>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</si>
  <si>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</si>
  <si>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</si>
  <si>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</si>
  <si>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</si>
  <si>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</si>
  <si>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</si>
  <si>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</si>
  <si>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</si>
  <si>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</si>
  <si>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</si>
  <si>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</si>
  <si>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</si>
  <si>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</si>
  <si>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</si>
  <si>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</si>
  <si>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</si>
  <si>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</si>
  <si>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</si>
  <si>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</si>
  <si>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</si>
  <si>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</si>
  <si>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</si>
  <si>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</si>
  <si>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</si>
  <si>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</si>
  <si>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</si>
  <si>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</si>
  <si>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</si>
  <si>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</si>
  <si>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</si>
  <si>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</si>
  <si>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</si>
  <si>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</si>
  <si>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</si>
  <si>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</si>
  <si>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</si>
  <si>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</si>
  <si>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</si>
  <si>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</si>
  <si>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</si>
  <si>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</si>
  <si>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</si>
  <si>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</si>
  <si>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</si>
  <si>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</si>
  <si>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</si>
  <si>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</si>
  <si>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</si>
  <si>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</si>
  <si>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</si>
  <si>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</si>
  <si>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</si>
  <si>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</si>
  <si>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</si>
  <si>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</si>
  <si>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</si>
  <si>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</si>
  <si>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</si>
  <si>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</si>
  <si>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</si>
  <si>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</si>
  <si>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</si>
  <si>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</si>
  <si>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</si>
  <si>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</si>
  <si>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</si>
  <si>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</si>
  <si>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</si>
  <si>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</si>
  <si>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</si>
  <si>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</si>
  <si>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</si>
  <si>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</si>
  <si>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</si>
  <si>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</si>
  <si>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</si>
  <si>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</si>
  <si>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</si>
  <si>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</si>
  <si>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</si>
  <si>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</si>
  <si>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</si>
  <si>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</si>
  <si>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</si>
  <si>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</si>
  <si>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</si>
  <si>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</si>
  <si>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</si>
  <si>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</si>
  <si>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</si>
  <si>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</si>
  <si>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</si>
  <si>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</si>
  <si>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</si>
  <si>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</si>
  <si>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</si>
  <si>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</si>
  <si>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</si>
  <si>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</si>
  <si>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</si>
  <si>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</si>
  <si>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</si>
  <si>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</si>
  <si>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</si>
  <si>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</si>
  <si>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</si>
  <si>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</si>
  <si>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</si>
  <si>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</si>
  <si>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</si>
  <si>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</si>
  <si>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</si>
  <si>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</si>
  <si>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</si>
  <si>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</si>
  <si>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</si>
  <si>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</si>
  <si>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</si>
  <si>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</si>
  <si>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</si>
  <si>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</si>
  <si>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</si>
  <si>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</si>
  <si>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</si>
  <si>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</si>
  <si>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</si>
  <si>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</si>
  <si>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</si>
  <si>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</si>
  <si>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</si>
  <si>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</si>
  <si>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</si>
  <si>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</si>
  <si>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</si>
  <si>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</si>
  <si>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</si>
  <si>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</si>
  <si>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</si>
  <si>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</si>
  <si>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</si>
  <si>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</si>
  <si>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</si>
  <si>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</si>
  <si>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</si>
  <si>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</si>
  <si>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</si>
  <si>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</si>
  <si>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</si>
  <si>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</si>
  <si>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</si>
  <si>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</si>
  <si>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</si>
  <si>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</si>
  <si>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</si>
  <si>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</si>
  <si>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</si>
  <si>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</si>
  <si>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</si>
  <si>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</si>
  <si>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</si>
  <si>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</si>
  <si>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</si>
  <si>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</si>
  <si>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</si>
  <si>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</si>
  <si>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</si>
  <si>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</si>
  <si>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</si>
  <si>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</si>
  <si>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</si>
  <si>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</si>
  <si>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</si>
  <si>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</si>
  <si>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</si>
  <si>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</si>
  <si>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</si>
  <si>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</si>
  <si>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</si>
  <si>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</si>
  <si>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</si>
  <si>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</si>
  <si>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</si>
  <si>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</si>
  <si>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</si>
  <si>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</si>
  <si>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</si>
  <si>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</si>
  <si>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</si>
  <si>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</si>
  <si>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</si>
  <si>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</si>
  <si>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</si>
  <si>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</si>
  <si>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</si>
  <si>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</si>
  <si>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</si>
  <si>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</si>
  <si>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</si>
  <si>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</si>
  <si>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</si>
  <si>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</si>
  <si>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</si>
  <si>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</si>
  <si>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</si>
  <si>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</si>
  <si>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</si>
  <si>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</si>
  <si>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</si>
  <si>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</si>
  <si>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</si>
  <si>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</si>
  <si>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</si>
  <si>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</si>
  <si>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</si>
  <si>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</si>
  <si>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</si>
  <si>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</si>
  <si>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</si>
  <si>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</si>
  <si>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</si>
  <si>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</si>
  <si>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</si>
  <si>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</si>
  <si>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</si>
  <si>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</si>
  <si>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</si>
  <si>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</si>
  <si>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</si>
  <si>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</si>
  <si>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</si>
  <si>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</si>
  <si>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</si>
  <si>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</si>
  <si>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</si>
  <si>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</si>
  <si>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</si>
  <si>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</si>
  <si>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</si>
  <si>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</si>
  <si>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</si>
  <si>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</si>
  <si>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</si>
  <si>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</si>
  <si>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</si>
  <si>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</si>
  <si>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</si>
  <si>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</si>
  <si>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</si>
  <si>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</si>
  <si>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</si>
  <si>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</si>
  <si>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</si>
  <si>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</si>
  <si>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</si>
  <si>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</si>
  <si>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</si>
  <si>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</si>
  <si>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</si>
  <si>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</si>
  <si>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</si>
  <si>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</si>
  <si>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</si>
  <si>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</si>
  <si>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</si>
  <si>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</si>
  <si>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</si>
  <si>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</si>
  <si>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</si>
  <si>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</si>
  <si>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</si>
  <si>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</si>
  <si>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</si>
  <si>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</si>
  <si>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</si>
  <si>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</si>
  <si>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</si>
  <si>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</si>
  <si>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</si>
  <si>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</si>
  <si>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</si>
  <si>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</si>
  <si>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</si>
  <si>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</si>
  <si>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</si>
  <si>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</si>
  <si>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</si>
  <si>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</si>
  <si>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</si>
  <si>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</si>
  <si>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</si>
  <si>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</si>
  <si>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</si>
  <si>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</si>
  <si>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</si>
  <si>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</si>
  <si>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</si>
  <si>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</si>
  <si>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</si>
  <si>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</si>
  <si>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</si>
  <si>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</si>
  <si>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</si>
  <si>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</si>
  <si>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</si>
  <si>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</si>
  <si>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</si>
  <si>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</si>
  <si>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</si>
  <si>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</si>
  <si>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</si>
  <si>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</si>
  <si>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</si>
  <si>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</si>
  <si>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</si>
  <si>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</si>
  <si>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</si>
  <si>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</si>
  <si>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</si>
  <si>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</si>
  <si>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</si>
  <si>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</si>
  <si>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</si>
  <si>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</si>
  <si>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</si>
  <si>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</si>
  <si>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</si>
  <si>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</si>
  <si>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</si>
  <si>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</si>
  <si>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</si>
  <si>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</si>
  <si>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</si>
  <si>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</si>
  <si>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</si>
  <si>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</si>
  <si>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</si>
  <si>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</si>
  <si>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</si>
  <si>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</si>
  <si>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</si>
  <si>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</si>
  <si>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</si>
  <si>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</si>
  <si>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</si>
  <si>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</si>
  <si>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</si>
  <si>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</si>
  <si>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</si>
  <si>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</si>
  <si>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</si>
  <si>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</si>
  <si>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</si>
  <si>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</si>
  <si>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</si>
  <si>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</si>
  <si>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</si>
  <si>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</si>
  <si>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</si>
  <si>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</si>
  <si>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</si>
  <si>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</si>
  <si>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</si>
  <si>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</si>
  <si>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</si>
  <si>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</si>
  <si>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</si>
  <si>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</si>
  <si>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</si>
  <si>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</si>
  <si>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</si>
  <si>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</si>
  <si>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</si>
  <si>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</si>
  <si>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</si>
  <si>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</si>
  <si>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</si>
  <si>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</si>
  <si>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</si>
  <si>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</si>
  <si>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</si>
  <si>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</si>
  <si>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</si>
  <si>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</si>
  <si>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</si>
  <si>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</si>
  <si>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</si>
  <si>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</si>
  <si>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</si>
  <si>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</si>
  <si>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</si>
  <si>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</si>
  <si>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</si>
  <si>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</si>
  <si>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</si>
  <si>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</si>
  <si>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</si>
  <si>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</si>
  <si>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</si>
  <si>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</si>
  <si>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</si>
  <si>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</si>
  <si>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</si>
  <si>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</si>
  <si>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</si>
  <si>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</si>
  <si>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</si>
  <si>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</si>
  <si>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</si>
  <si>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</si>
  <si>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</si>
  <si>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</si>
  <si>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</si>
  <si>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</si>
  <si>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</si>
  <si>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</si>
  <si>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</si>
  <si>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</si>
  <si>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</si>
  <si>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</si>
  <si>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</si>
  <si>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</si>
  <si>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</si>
  <si>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</si>
  <si>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</si>
  <si>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</si>
  <si>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</si>
  <si>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</si>
  <si>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</si>
  <si>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</si>
  <si>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</si>
  <si>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</si>
  <si>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</si>
  <si>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</si>
  <si>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</si>
  <si>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</si>
  <si>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</si>
  <si>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</si>
  <si>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</si>
  <si>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</si>
  <si>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</si>
  <si>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</si>
  <si>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</si>
  <si>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</si>
  <si>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</si>
  <si>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</si>
  <si>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</si>
  <si>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</si>
  <si>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</si>
  <si>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</si>
  <si>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</si>
  <si>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</si>
  <si>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</si>
  <si>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</si>
  <si>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</si>
  <si>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</si>
  <si>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</si>
  <si>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</si>
  <si>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</si>
  <si>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</si>
  <si>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</si>
  <si>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</si>
  <si>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</si>
  <si>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</si>
  <si>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</si>
  <si>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</si>
  <si>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</si>
  <si>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</si>
  <si>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</si>
  <si>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</si>
  <si>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</si>
  <si>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</si>
  <si>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</si>
  <si>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</si>
  <si>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</si>
  <si>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</si>
  <si>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</si>
  <si>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</si>
  <si>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</si>
  <si>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</si>
  <si>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</si>
  <si>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</si>
  <si>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</si>
  <si>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</si>
  <si>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</si>
  <si>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</si>
  <si>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</si>
  <si>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</si>
  <si>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</si>
  <si>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</si>
  <si>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</si>
  <si>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</si>
  <si>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</si>
  <si>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</si>
  <si>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</si>
  <si>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</si>
  <si>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</si>
  <si>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</si>
  <si>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</si>
  <si>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</si>
  <si>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</si>
  <si>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</si>
  <si>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</si>
  <si>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</si>
  <si>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</si>
  <si>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</si>
  <si>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</si>
  <si>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</si>
  <si>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</si>
  <si>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</si>
  <si>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</si>
  <si>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</si>
  <si>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</si>
  <si>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</si>
  <si>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</si>
  <si>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</si>
  <si>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</si>
  <si>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</si>
  <si>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</si>
  <si>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</si>
  <si>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</si>
  <si>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</si>
  <si>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</si>
  <si>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</si>
  <si>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</si>
  <si>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</si>
  <si>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</si>
  <si>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</si>
  <si>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</si>
  <si>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</si>
  <si>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</si>
  <si>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</si>
  <si>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</si>
  <si>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</si>
  <si>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</si>
  <si>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</si>
  <si>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</si>
  <si>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</si>
  <si>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</si>
  <si>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</si>
  <si>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</si>
  <si>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</si>
  <si>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</si>
  <si>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</si>
  <si>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</si>
  <si>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</si>
  <si>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</si>
  <si>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</si>
  <si>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</si>
  <si>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</si>
  <si>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</si>
  <si>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</si>
  <si>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</si>
  <si>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</si>
  <si>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</si>
  <si>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</si>
  <si>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</si>
  <si>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</si>
  <si>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</si>
  <si>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</si>
  <si>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</si>
  <si>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</si>
  <si>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</si>
  <si>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</si>
  <si>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</si>
  <si>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</si>
  <si>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</si>
  <si>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</si>
  <si>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</si>
  <si>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</si>
  <si>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</si>
  <si>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</si>
  <si>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</si>
  <si>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</si>
  <si>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</si>
  <si>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</si>
  <si>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</si>
  <si>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</si>
  <si>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</si>
  <si>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</si>
  <si>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</si>
  <si>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</si>
  <si>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</si>
  <si>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</si>
  <si>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</si>
  <si>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</si>
  <si>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</si>
  <si>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</si>
  <si>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</si>
  <si>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</si>
  <si>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</si>
  <si>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</si>
  <si>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</si>
  <si>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</si>
  <si>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</si>
  <si>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</si>
  <si>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</si>
  <si>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</si>
  <si>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</si>
  <si>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</si>
  <si>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</si>
  <si>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</si>
  <si>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</si>
  <si>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</si>
  <si>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</si>
  <si>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</si>
  <si>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</si>
  <si>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</si>
  <si>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</si>
  <si>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</si>
  <si>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</si>
  <si>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</si>
  <si>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</si>
  <si>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</si>
  <si>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</si>
  <si>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</si>
  <si>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</si>
  <si>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</si>
  <si>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</si>
  <si>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</si>
  <si>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</si>
  <si>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</si>
  <si>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</si>
  <si>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</si>
  <si>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</si>
  <si>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</si>
  <si>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</si>
  <si>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</si>
  <si>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</si>
  <si>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</si>
  <si>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</si>
  <si>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</si>
  <si>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</si>
  <si>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</si>
  <si>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</si>
  <si>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</si>
  <si>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</si>
  <si>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</si>
  <si>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</si>
  <si>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</si>
  <si>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</si>
  <si>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</si>
  <si>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</si>
  <si>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</si>
  <si>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</si>
  <si>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</si>
  <si>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</si>
  <si>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</si>
  <si>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</si>
  <si>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</si>
  <si>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</si>
  <si>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</si>
  <si>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</si>
  <si>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</si>
  <si>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</si>
  <si>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</si>
  <si>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</si>
  <si>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</si>
  <si>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</si>
  <si>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</si>
  <si>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</si>
  <si>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</si>
  <si>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</si>
  <si>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</si>
  <si>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</si>
  <si>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</si>
  <si>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</si>
  <si>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</si>
  <si>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</si>
  <si>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</si>
  <si>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</si>
  <si>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</si>
  <si>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</si>
  <si>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</si>
  <si>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</si>
  <si>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</si>
  <si>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</si>
  <si>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</si>
  <si>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</si>
  <si>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</si>
  <si>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</si>
  <si>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</si>
  <si>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</si>
  <si>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</si>
  <si>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</si>
  <si>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</si>
  <si>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</si>
  <si>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</si>
  <si>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</si>
  <si>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</si>
  <si>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</si>
  <si>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</si>
  <si>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</si>
  <si>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</si>
  <si>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</si>
  <si>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</si>
  <si>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</si>
  <si>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</si>
  <si>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</si>
  <si>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</si>
  <si>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</si>
  <si>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</si>
  <si>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</si>
  <si>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</si>
  <si>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</si>
  <si>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</si>
  <si>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</si>
  <si>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</si>
  <si>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</si>
  <si>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</si>
  <si>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</si>
  <si>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</si>
  <si>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</si>
  <si>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</si>
  <si>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</si>
  <si>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</si>
  <si>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</si>
  <si>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</si>
  <si>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</si>
  <si>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</si>
  <si>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</si>
  <si>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</si>
  <si>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</si>
  <si>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</si>
  <si>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</si>
  <si>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</si>
  <si>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</si>
  <si>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</si>
  <si>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</si>
  <si>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</si>
  <si>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</si>
  <si>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</si>
  <si>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</si>
  <si>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</si>
  <si>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</si>
  <si>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</si>
  <si>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</si>
  <si>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</si>
  <si>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</si>
  <si>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</si>
  <si>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</si>
  <si>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</si>
  <si>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</si>
  <si>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</si>
  <si>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</si>
  <si>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</si>
  <si>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</si>
  <si>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</si>
  <si>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</si>
  <si>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</si>
  <si>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</si>
  <si>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</si>
  <si>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</si>
  <si>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</si>
  <si>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</si>
  <si>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</si>
  <si>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</si>
  <si>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</si>
  <si>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</si>
  <si>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</si>
  <si>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</si>
  <si>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</si>
  <si>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</si>
  <si>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</si>
  <si>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</si>
  <si>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</si>
  <si>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</si>
  <si>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</si>
  <si>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</si>
  <si>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</si>
  <si>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</si>
  <si>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</si>
  <si>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</si>
  <si>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</si>
  <si>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</si>
  <si>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</si>
  <si>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</si>
  <si>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</si>
  <si>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</si>
  <si>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</si>
  <si>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</si>
  <si>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</si>
  <si>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</si>
  <si>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</si>
  <si>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</si>
  <si>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</si>
  <si>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</si>
  <si>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</si>
  <si>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</si>
  <si>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</si>
  <si>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</si>
  <si>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</si>
  <si>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</si>
  <si>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</si>
  <si>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</si>
  <si>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</si>
  <si>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</si>
  <si>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</si>
  <si>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</si>
  <si>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</si>
  <si>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</si>
  <si>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</si>
  <si>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</si>
  <si>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</si>
  <si>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</si>
  <si>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</si>
  <si>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</si>
  <si>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</si>
  <si>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</si>
  <si>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</si>
  <si>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</si>
  <si>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</si>
  <si>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</si>
  <si>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</si>
  <si>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</si>
  <si>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</si>
  <si>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</si>
  <si>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</si>
  <si>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</si>
  <si>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</si>
  <si>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</si>
  <si>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</si>
  <si>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</si>
  <si>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</si>
  <si>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</si>
  <si>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</si>
  <si>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</si>
  <si>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</si>
  <si>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</si>
  <si>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</si>
  <si>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</si>
  <si>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</si>
  <si>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</si>
  <si>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</si>
  <si>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</si>
  <si>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</si>
  <si>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</si>
  <si>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</si>
  <si>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</si>
  <si>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</si>
  <si>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</si>
  <si>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</si>
  <si>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</si>
  <si>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</si>
  <si>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</si>
  <si>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</si>
  <si>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</si>
  <si>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</si>
  <si>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</si>
  <si>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</si>
  <si>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</si>
  <si>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</si>
  <si>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</si>
  <si>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</si>
  <si>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</si>
  <si>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</si>
  <si>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</si>
  <si>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</si>
  <si>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</si>
  <si>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</si>
  <si>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</si>
  <si>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</si>
  <si>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</si>
  <si>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</si>
  <si>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</si>
  <si>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</si>
  <si>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</si>
  <si>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</si>
  <si>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</si>
  <si>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</si>
  <si>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</si>
  <si>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</si>
  <si>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</si>
  <si>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</si>
  <si>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</si>
  <si>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</si>
  <si>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</si>
  <si>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</si>
  <si>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</si>
  <si>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</si>
  <si>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</si>
  <si>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</si>
  <si>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</si>
  <si>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</si>
  <si>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</si>
  <si>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</si>
  <si>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</si>
  <si>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</si>
  <si>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</si>
  <si>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</si>
  <si>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</si>
  <si>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</si>
  <si>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</si>
  <si>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</si>
  <si>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</si>
  <si>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</si>
  <si>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</si>
  <si>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</si>
  <si>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</si>
  <si>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</si>
  <si>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</si>
  <si>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</si>
  <si>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</si>
  <si>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</si>
  <si>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</si>
  <si>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</si>
  <si>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</si>
  <si>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</si>
  <si>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</si>
  <si>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</si>
  <si>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</si>
  <si>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</si>
  <si>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</si>
  <si>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</si>
  <si>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</si>
  <si>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</si>
  <si>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</si>
  <si>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</si>
  <si>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</si>
  <si>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</si>
  <si>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</si>
  <si>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</si>
  <si>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</si>
  <si>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</si>
  <si>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</si>
  <si>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</si>
  <si>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</si>
  <si>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</si>
  <si>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</si>
  <si>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</si>
  <si>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</si>
  <si>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</si>
  <si>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</si>
  <si>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</si>
  <si>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</si>
  <si>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</si>
  <si>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</si>
  <si>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</si>
  <si>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</si>
  <si>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</si>
  <si>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</si>
  <si>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</si>
  <si>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</si>
  <si>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</si>
  <si>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</si>
  <si>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</si>
  <si>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</si>
  <si>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</si>
  <si>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</si>
  <si>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</si>
  <si>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</si>
  <si>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</si>
  <si>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</si>
  <si>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</si>
  <si>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</si>
  <si>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</si>
  <si>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</si>
  <si>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</si>
  <si>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</si>
  <si>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</si>
  <si>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</si>
  <si>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</si>
  <si>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</si>
  <si>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</si>
  <si>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</si>
  <si>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</si>
  <si>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</si>
  <si>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</si>
  <si>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</si>
  <si>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</si>
  <si>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</si>
  <si>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</si>
  <si>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</si>
  <si>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</si>
  <si>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</si>
  <si>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</si>
  <si>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</si>
  <si>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</si>
  <si>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</si>
  <si>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</si>
  <si>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</si>
  <si>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</si>
  <si>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</si>
  <si>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</si>
  <si>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</si>
  <si>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</si>
  <si>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</si>
  <si>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</si>
  <si>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</si>
  <si>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</si>
  <si>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</si>
  <si>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</si>
  <si>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</si>
  <si>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</si>
  <si>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</si>
  <si>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</si>
  <si>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</si>
  <si>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</si>
  <si>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</si>
  <si>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</si>
  <si>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</si>
  <si>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</si>
  <si>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</si>
  <si>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</si>
  <si>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</si>
  <si>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</si>
  <si>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</si>
  <si>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</si>
  <si>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</si>
  <si>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</si>
  <si>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</si>
  <si>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</si>
  <si>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</si>
  <si>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</si>
  <si>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</si>
  <si>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</si>
  <si>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</si>
  <si>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</si>
  <si>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</si>
  <si>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</si>
  <si>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</si>
  <si>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</si>
  <si>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</si>
  <si>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</si>
  <si>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</si>
  <si>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</si>
  <si>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</si>
  <si>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</si>
  <si>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</si>
  <si>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</si>
  <si>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</si>
  <si>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</si>
  <si>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</si>
  <si>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</si>
  <si>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</si>
  <si>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</si>
  <si>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</si>
  <si>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</si>
  <si>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</si>
  <si>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</si>
  <si>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</si>
  <si>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</si>
  <si>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</si>
  <si>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</si>
  <si>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</si>
  <si>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</si>
  <si>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</si>
  <si>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</si>
  <si>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</si>
  <si>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</si>
  <si>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</si>
  <si>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</si>
  <si>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</si>
  <si>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</si>
  <si>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</si>
  <si>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</si>
  <si>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</si>
  <si>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</si>
  <si>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</si>
  <si>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</si>
  <si>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</si>
  <si>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</si>
  <si>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</si>
  <si>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</si>
  <si>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</si>
  <si>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</si>
  <si>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</si>
  <si>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</si>
  <si>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</si>
  <si>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</si>
  <si>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</si>
  <si>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</si>
  <si>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</si>
  <si>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</si>
  <si>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</si>
  <si>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</si>
  <si>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</si>
  <si>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</si>
  <si>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</si>
  <si>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</si>
  <si>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</si>
  <si>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</si>
  <si>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</si>
  <si>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</si>
  <si>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</si>
  <si>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</si>
  <si>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</si>
  <si>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</si>
  <si>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</si>
  <si>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</si>
  <si>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</si>
  <si>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</si>
  <si>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</si>
  <si>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</si>
  <si>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</si>
  <si>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</si>
  <si>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</si>
  <si>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</si>
  <si>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</si>
  <si>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</si>
  <si>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</si>
  <si>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</si>
  <si>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</si>
  <si>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</si>
  <si>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</si>
  <si>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</si>
  <si>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</si>
  <si>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</si>
  <si>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</si>
  <si>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</si>
  <si>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</si>
  <si>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</si>
  <si>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</si>
  <si>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</si>
  <si>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</si>
  <si>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</si>
  <si>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</si>
  <si>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</si>
  <si>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</si>
  <si>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</si>
  <si>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</si>
  <si>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</si>
  <si>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</si>
  <si>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</si>
  <si>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</si>
  <si>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</si>
  <si>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</si>
  <si>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</si>
  <si>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</si>
  <si>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</si>
  <si>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</si>
  <si>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</si>
  <si>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</si>
  <si>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</si>
  <si>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</si>
  <si>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</si>
  <si>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</si>
  <si>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</si>
  <si>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</si>
  <si>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</si>
  <si>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</si>
  <si>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</si>
  <si>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</si>
  <si>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</si>
  <si>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</si>
  <si>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</si>
  <si>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</si>
  <si>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</si>
  <si>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</si>
  <si>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</si>
  <si>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</si>
  <si>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</si>
  <si>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</si>
  <si>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</si>
  <si>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</si>
  <si>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</si>
  <si>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</si>
  <si>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</si>
  <si>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</si>
  <si>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</si>
  <si>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</si>
  <si>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</si>
  <si>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</si>
  <si>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</si>
  <si>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</si>
  <si>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</si>
  <si>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</si>
  <si>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</si>
  <si>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</si>
  <si>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</si>
  <si>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</si>
  <si>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</si>
  <si>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</si>
  <si>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</si>
  <si>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</si>
  <si>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</si>
  <si>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</si>
  <si>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</si>
  <si>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</si>
  <si>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</si>
  <si>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</si>
  <si>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</si>
  <si>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</si>
  <si>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</si>
  <si>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</si>
  <si>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</si>
  <si>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</si>
  <si>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</si>
  <si>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</si>
  <si>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</si>
  <si>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</si>
  <si>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</si>
  <si>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</si>
  <si>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</si>
  <si>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</si>
  <si>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</si>
  <si>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</si>
  <si>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</si>
  <si>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</si>
  <si>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</si>
  <si>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</si>
  <si>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</si>
  <si>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</si>
  <si>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</si>
  <si>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</si>
  <si>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</si>
  <si>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</si>
  <si>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</si>
  <si>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</si>
  <si>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</si>
  <si>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</si>
  <si>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</si>
  <si>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</si>
  <si>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</si>
  <si>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</si>
  <si>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</si>
  <si>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</si>
  <si>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</si>
  <si>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</si>
  <si>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</si>
  <si>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</si>
  <si>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</si>
  <si>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</si>
  <si>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</si>
  <si>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</si>
  <si>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</si>
  <si>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</si>
  <si>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</si>
  <si>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</si>
  <si>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</si>
  <si>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</si>
  <si>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</si>
  <si>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</si>
  <si>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</si>
  <si>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</si>
  <si>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</si>
  <si>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</si>
  <si>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</si>
  <si>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</si>
  <si>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</si>
  <si>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</si>
  <si>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</si>
  <si>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</si>
  <si>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</si>
  <si>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</si>
  <si>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</si>
  <si>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</si>
  <si>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</si>
  <si>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</si>
  <si>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</si>
  <si>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</si>
  <si>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</si>
  <si>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</si>
  <si>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</si>
  <si>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</si>
  <si>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</si>
  <si>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</si>
  <si>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</si>
  <si>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</si>
  <si>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</si>
  <si>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</si>
  <si>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</si>
  <si>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</si>
  <si>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</si>
  <si>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</si>
  <si>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</si>
  <si>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</si>
  <si>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</si>
  <si>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</si>
  <si>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</si>
  <si>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</si>
  <si>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</si>
  <si>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</si>
  <si>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</si>
  <si>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</si>
  <si>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</si>
  <si>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</si>
  <si>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</si>
  <si>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</si>
  <si>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</si>
  <si>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</si>
  <si>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</si>
  <si>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</si>
  <si>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</si>
  <si>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</si>
  <si>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</si>
  <si>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</si>
  <si>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</si>
  <si>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</si>
  <si>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</si>
  <si>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</si>
  <si>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</si>
  <si>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</si>
  <si>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</si>
  <si>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</si>
  <si>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</si>
  <si>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</si>
  <si>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</si>
  <si>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</si>
  <si>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</si>
  <si>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</si>
  <si>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</si>
  <si>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</si>
  <si>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</si>
  <si>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</si>
  <si>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</si>
  <si>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</si>
  <si>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</si>
  <si>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</si>
  <si>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</si>
  <si>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</si>
  <si>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</si>
  <si>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</si>
  <si>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</si>
  <si>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</si>
  <si>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</si>
  <si>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</si>
  <si>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</si>
  <si>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</si>
  <si>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</si>
  <si>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</si>
  <si>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</si>
  <si>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</si>
  <si>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</si>
  <si>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</si>
  <si>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</si>
  <si>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</si>
  <si>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</si>
  <si>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</si>
  <si>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</si>
  <si>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</si>
  <si>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</si>
  <si>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</si>
  <si>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</si>
  <si>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</si>
  <si>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</si>
  <si>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</si>
  <si>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</si>
  <si>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</si>
  <si>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</si>
  <si>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</si>
  <si>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</si>
  <si>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</si>
  <si>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</si>
  <si>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</si>
  <si>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</si>
  <si>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</si>
  <si>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</si>
  <si>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</si>
  <si>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</si>
  <si>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</si>
  <si>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</si>
  <si>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</si>
  <si>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</si>
  <si>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</si>
  <si>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</si>
  <si>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</si>
  <si>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</si>
  <si>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</si>
  <si>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</si>
  <si>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</si>
  <si>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</si>
  <si>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</si>
  <si>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</si>
  <si>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</si>
  <si>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</si>
  <si>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</si>
  <si>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</si>
  <si>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</si>
  <si>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</si>
  <si>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</si>
  <si>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</si>
  <si>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</si>
  <si>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</si>
  <si>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</si>
  <si>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</si>
  <si>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</si>
  <si>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</si>
  <si>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</si>
  <si>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</si>
  <si>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</si>
  <si>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</si>
  <si>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</si>
  <si>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</si>
  <si>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</si>
  <si>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</si>
  <si>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</si>
  <si>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</si>
  <si>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</si>
  <si>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</si>
  <si>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</si>
  <si>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</si>
  <si>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</si>
  <si>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</si>
  <si>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</si>
  <si>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</si>
  <si>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</si>
  <si>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</si>
  <si>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</si>
  <si>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</si>
  <si>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</si>
  <si>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</si>
  <si>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</si>
  <si>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</si>
  <si>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</si>
  <si>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</si>
  <si>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</si>
  <si>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</si>
  <si>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</si>
  <si>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</si>
  <si>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</si>
  <si>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</si>
  <si>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</si>
  <si>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</si>
  <si>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</si>
  <si>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</si>
  <si>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</si>
  <si>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</si>
  <si>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</si>
  <si>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</si>
  <si>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</si>
  <si>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</si>
  <si>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</si>
  <si>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</si>
  <si>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</si>
  <si>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</si>
  <si>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</si>
  <si>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</si>
  <si>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</si>
  <si>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</si>
  <si>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</si>
  <si>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</si>
  <si>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</si>
  <si>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</si>
  <si>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</si>
  <si>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</si>
  <si>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</si>
  <si>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</si>
  <si>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</si>
  <si>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</si>
  <si>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</si>
  <si>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</si>
  <si>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</si>
  <si>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</si>
  <si>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</si>
  <si>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</si>
  <si>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</si>
  <si>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</si>
  <si>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</si>
  <si>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</si>
  <si>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</si>
  <si>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</si>
  <si>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</si>
  <si>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</si>
  <si>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</si>
  <si>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</si>
  <si>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</si>
  <si>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</si>
  <si>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</si>
  <si>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</si>
  <si>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</si>
  <si>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</si>
  <si>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</si>
  <si>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</si>
  <si>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</si>
  <si>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</si>
  <si>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</si>
  <si>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</si>
  <si>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</si>
  <si>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</si>
  <si>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</si>
  <si>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</si>
  <si>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</si>
  <si>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</si>
  <si>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</si>
  <si>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</si>
  <si>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</si>
  <si>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</si>
  <si>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</si>
  <si>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</si>
  <si>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</si>
  <si>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</si>
  <si>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</si>
  <si>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</si>
  <si>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</si>
  <si>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</si>
  <si>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</si>
  <si>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</si>
  <si>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</si>
  <si>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</si>
  <si>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</si>
  <si>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</si>
  <si>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</si>
  <si>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</si>
  <si>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</si>
  <si>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</si>
  <si>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</si>
  <si>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</si>
  <si>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</si>
  <si>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</si>
  <si>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</si>
  <si>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</si>
  <si>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</si>
  <si>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</si>
  <si>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</si>
  <si>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</si>
  <si>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</si>
  <si>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</si>
  <si>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</si>
  <si>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</si>
  <si>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</si>
  <si>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</si>
  <si>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</si>
  <si>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</si>
  <si>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</si>
  <si>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</si>
  <si>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</si>
  <si>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</si>
  <si>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</si>
  <si>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</si>
  <si>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</si>
  <si>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</si>
  <si>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</si>
  <si>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</si>
  <si>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</si>
  <si>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</si>
  <si>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</si>
  <si>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</si>
  <si>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</si>
  <si>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</si>
  <si>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</si>
  <si>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</si>
  <si>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</si>
  <si>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</si>
  <si>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</si>
  <si>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</si>
  <si>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</si>
  <si>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</si>
  <si>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</si>
  <si>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</si>
  <si>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</si>
  <si>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</si>
  <si>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</si>
  <si>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</si>
  <si>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</si>
  <si>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</si>
  <si>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</si>
  <si>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</si>
  <si>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</si>
  <si>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</si>
  <si>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</si>
  <si>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</si>
  <si>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</si>
  <si>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</si>
  <si>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</si>
  <si>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</si>
  <si>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</si>
  <si>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</si>
  <si>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</si>
  <si>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</si>
  <si>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</si>
  <si>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</si>
  <si>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</si>
  <si>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</si>
  <si>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</si>
  <si>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</si>
  <si>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</si>
  <si>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</si>
  <si>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</si>
  <si>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</si>
  <si>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</si>
  <si>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</si>
  <si>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</si>
  <si>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</si>
  <si>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</si>
  <si>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</si>
  <si>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</si>
  <si>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</si>
  <si>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</si>
  <si>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</si>
  <si>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</si>
  <si>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</si>
  <si>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</si>
  <si>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</si>
  <si>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</si>
  <si>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</si>
  <si>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</si>
  <si>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</si>
  <si>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</si>
  <si>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</si>
  <si>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</si>
  <si>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</si>
  <si>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</si>
  <si>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</si>
  <si>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</si>
  <si>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</si>
  <si>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</si>
  <si>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</si>
  <si>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</si>
  <si>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</si>
  <si>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</si>
  <si>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</si>
  <si>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</si>
  <si>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</si>
  <si>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</si>
  <si>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</si>
  <si>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</si>
  <si>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</si>
  <si>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</si>
  <si>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</si>
  <si>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</si>
  <si>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</si>
  <si>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</si>
  <si>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</si>
  <si>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</si>
  <si>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</si>
  <si>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</si>
  <si>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</si>
  <si>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</si>
  <si>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</si>
  <si>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</si>
  <si>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</si>
  <si>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</si>
  <si>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</si>
  <si>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</si>
  <si>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</si>
  <si>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</si>
  <si>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</si>
  <si>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</si>
  <si>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</si>
  <si>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</si>
  <si>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</si>
  <si>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</si>
  <si>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</si>
  <si>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</si>
  <si>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</si>
  <si>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</si>
  <si>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</si>
  <si>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</si>
  <si>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</si>
  <si>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</si>
  <si>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</si>
  <si>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</si>
  <si>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</si>
  <si>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</si>
  <si>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</si>
  <si>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</si>
  <si>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</si>
  <si>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</si>
  <si>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</si>
  <si>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</si>
  <si>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</si>
  <si>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</si>
  <si>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</si>
  <si>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</si>
  <si>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</si>
  <si>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</si>
  <si>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</si>
  <si>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</si>
  <si>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</si>
  <si>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</si>
  <si>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</si>
  <si>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</si>
  <si>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</si>
  <si>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</si>
  <si>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</si>
  <si>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</si>
  <si>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</si>
  <si>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</si>
  <si>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</si>
  <si>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</si>
  <si>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</si>
  <si>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</si>
  <si>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</si>
  <si>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</si>
  <si>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</si>
  <si>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</si>
  <si>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</si>
  <si>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</si>
  <si>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</si>
  <si>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</si>
  <si>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</si>
  <si>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</si>
  <si>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</si>
  <si>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</si>
  <si>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</si>
  <si>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</si>
  <si>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</si>
  <si>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</si>
  <si>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</si>
  <si>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</si>
  <si>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</si>
  <si>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</si>
  <si>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</si>
  <si>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</si>
  <si>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</si>
  <si>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</si>
  <si>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</si>
  <si>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</si>
  <si>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</si>
  <si>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</si>
  <si>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</si>
  <si>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</si>
  <si>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</si>
  <si>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</si>
  <si>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</si>
  <si>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</si>
  <si>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</si>
  <si>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</si>
  <si>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</si>
  <si>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</si>
  <si>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</si>
  <si>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</si>
  <si>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</si>
  <si>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</si>
  <si>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</si>
  <si>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</si>
  <si>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</si>
  <si>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</si>
  <si>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</si>
  <si>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</si>
  <si>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</si>
  <si>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</si>
  <si>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</si>
  <si>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</si>
  <si>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</si>
  <si>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</si>
  <si>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</si>
  <si>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</si>
  <si>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</si>
  <si>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</si>
  <si>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</si>
  <si>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</si>
  <si>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</si>
  <si>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</si>
  <si>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</si>
  <si>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</si>
  <si>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</si>
  <si>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</si>
  <si>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</si>
  <si>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</si>
  <si>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</si>
  <si>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</si>
  <si>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</si>
  <si>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</si>
  <si>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</si>
  <si>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</si>
  <si>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</si>
  <si>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</si>
  <si>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</si>
  <si>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</si>
  <si>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</si>
  <si>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</si>
  <si>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</si>
  <si>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</si>
  <si>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</si>
  <si>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</si>
  <si>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</si>
  <si>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</si>
  <si>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</si>
  <si>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</si>
  <si>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</si>
  <si>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</si>
  <si>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</si>
  <si>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</si>
  <si>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</si>
  <si>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</si>
  <si>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</si>
  <si>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</si>
  <si>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</si>
  <si>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</si>
  <si>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</si>
  <si>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</si>
  <si>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</si>
  <si>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</si>
  <si>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</si>
  <si>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</si>
  <si>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</si>
  <si>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</si>
  <si>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</si>
  <si>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</si>
  <si>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</si>
  <si>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</si>
  <si>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</si>
  <si>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</si>
  <si>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</si>
  <si>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</si>
  <si>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</si>
  <si>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</si>
  <si>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</si>
  <si>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</si>
  <si>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</si>
  <si>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</si>
  <si>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</si>
  <si>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</si>
  <si>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</si>
  <si>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</si>
  <si>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</si>
  <si>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</si>
  <si>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</si>
  <si>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</si>
  <si>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</si>
  <si>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</si>
  <si>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</si>
  <si>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</si>
  <si>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</si>
  <si>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</si>
  <si>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</si>
  <si>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</si>
  <si>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</si>
  <si>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</si>
  <si>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</si>
  <si>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</si>
  <si>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</si>
  <si>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</si>
  <si>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</si>
  <si>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</si>
  <si>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</si>
  <si>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</si>
  <si>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</si>
  <si>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</si>
  <si>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</si>
  <si>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</si>
  <si>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</si>
  <si>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</si>
  <si>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</si>
  <si>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</si>
  <si>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</si>
  <si>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</si>
  <si>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</si>
  <si>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</si>
  <si>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</si>
  <si>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</si>
  <si>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</si>
  <si>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</si>
  <si>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</si>
  <si>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</si>
  <si>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</si>
  <si>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</si>
  <si>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</si>
  <si>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</si>
  <si>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</si>
  <si>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</si>
  <si>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</si>
  <si>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</si>
  <si>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</si>
  <si>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</si>
  <si>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</si>
  <si>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</si>
  <si>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</si>
  <si>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</si>
  <si>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</si>
  <si>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</si>
  <si>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</si>
  <si>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</si>
  <si>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</si>
  <si>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</si>
  <si>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</si>
  <si>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</si>
  <si>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</si>
  <si>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</si>
  <si>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</si>
  <si>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</si>
  <si>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</si>
  <si>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</si>
  <si>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</si>
  <si>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</si>
  <si>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</si>
  <si>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</si>
  <si>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</si>
  <si>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</si>
  <si>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</si>
  <si>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</si>
  <si>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</si>
  <si>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</si>
  <si>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</si>
  <si>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</si>
  <si>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</si>
  <si>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</si>
  <si>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</si>
  <si>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</si>
  <si>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</si>
  <si>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</si>
  <si>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</si>
  <si>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</si>
  <si>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</si>
  <si>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</si>
  <si>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</si>
  <si>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</si>
  <si>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</si>
  <si>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</si>
  <si>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</si>
  <si>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</si>
  <si>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</si>
  <si>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</si>
  <si>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</si>
  <si>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</si>
  <si>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</si>
  <si>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</si>
  <si>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</si>
  <si>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</si>
  <si>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</si>
  <si>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</si>
  <si>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</si>
  <si>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</si>
  <si>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</si>
  <si>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</si>
  <si>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</si>
  <si>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</si>
  <si>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</si>
  <si>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</si>
  <si>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</si>
  <si>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</si>
  <si>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</si>
  <si>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</si>
  <si>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</si>
  <si>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</si>
  <si>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</si>
  <si>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</si>
  <si>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</si>
  <si>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</si>
  <si>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</si>
  <si>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</si>
  <si>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</si>
  <si>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</si>
  <si>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</si>
  <si>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</si>
  <si>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</si>
  <si>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</si>
  <si>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</si>
  <si>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</si>
  <si>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</si>
  <si>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</si>
  <si>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</si>
  <si>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</si>
  <si>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</si>
  <si>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</si>
  <si>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</si>
  <si>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</si>
  <si>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</si>
  <si>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</si>
  <si>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</si>
  <si>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</si>
  <si>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</si>
  <si>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</si>
  <si>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</si>
  <si>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</si>
  <si>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</si>
  <si>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</si>
  <si>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</si>
  <si>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</si>
  <si>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</si>
  <si>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</si>
  <si>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</si>
  <si>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</si>
  <si>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</si>
  <si>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</si>
  <si>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</si>
  <si>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</si>
  <si>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</si>
  <si>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</si>
  <si>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</si>
  <si>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</si>
  <si>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</si>
  <si>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</si>
  <si>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</si>
  <si>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</si>
  <si>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</si>
  <si>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</si>
  <si>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</si>
  <si>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</si>
  <si>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</si>
  <si>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</si>
  <si>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</si>
  <si>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</si>
  <si>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</si>
  <si>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</si>
  <si>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</si>
  <si>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</si>
  <si>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</si>
  <si>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</si>
  <si>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</si>
  <si>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</si>
  <si>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</si>
  <si>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</si>
  <si>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</si>
  <si>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</si>
  <si>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</si>
  <si>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</si>
  <si>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</si>
  <si>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</si>
  <si>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</si>
  <si>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</si>
  <si>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</si>
  <si>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</si>
  <si>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</si>
  <si>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</si>
  <si>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</si>
  <si>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</si>
  <si>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</si>
  <si>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</si>
  <si>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</si>
  <si>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</si>
  <si>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</si>
  <si>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</si>
  <si>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</si>
  <si>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</si>
  <si>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</si>
  <si>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</si>
  <si>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</si>
  <si>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</si>
  <si>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</si>
  <si>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</si>
  <si>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</si>
  <si>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</si>
  <si>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</si>
  <si>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</si>
  <si>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</si>
  <si>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</si>
  <si>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</si>
  <si>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</si>
  <si>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</si>
  <si>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</si>
  <si>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</si>
  <si>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</si>
  <si>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</si>
  <si>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</si>
  <si>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</si>
  <si>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</si>
  <si>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</si>
  <si>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</si>
  <si>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</si>
  <si>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</si>
  <si>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</si>
  <si>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</si>
  <si>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</si>
  <si>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</si>
  <si>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</si>
  <si>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</si>
  <si>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</si>
  <si>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</si>
  <si>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</si>
  <si>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</si>
  <si>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</si>
  <si>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</si>
  <si>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</si>
  <si>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</si>
  <si>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</si>
  <si>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</si>
  <si>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</si>
  <si>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</si>
  <si>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</si>
  <si>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</si>
  <si>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</si>
  <si>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</si>
  <si>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</si>
  <si>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</si>
  <si>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</si>
  <si>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</si>
  <si>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</si>
  <si>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</si>
  <si>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</si>
  <si>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</si>
  <si>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</si>
  <si>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</si>
  <si>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</si>
  <si>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</si>
  <si>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</si>
  <si>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</si>
  <si>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</si>
  <si>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</si>
  <si>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</si>
  <si>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</si>
  <si>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</si>
  <si>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</si>
  <si>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</si>
  <si>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</si>
  <si>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</si>
  <si>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</si>
  <si>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</si>
  <si>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</si>
  <si>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</si>
  <si>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</si>
  <si>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</si>
  <si>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</si>
  <si>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</si>
  <si>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</si>
  <si>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</si>
  <si>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</si>
  <si>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</si>
  <si>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</si>
  <si>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</si>
  <si>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</si>
  <si>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</si>
  <si>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</si>
  <si>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</si>
  <si>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</si>
  <si>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</si>
  <si>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</si>
  <si>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</si>
  <si>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</si>
  <si>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</si>
  <si>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</si>
  <si>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</si>
  <si>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</si>
  <si>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</si>
  <si>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</si>
  <si>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</si>
  <si>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</si>
  <si>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</si>
  <si>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</si>
  <si>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</si>
  <si>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</si>
  <si>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</si>
  <si>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</si>
  <si>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</si>
  <si>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</si>
  <si>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</si>
  <si>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</si>
  <si>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</si>
  <si>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</si>
  <si>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</si>
  <si>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</si>
  <si>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</si>
  <si>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</si>
  <si>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</si>
  <si>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</si>
  <si>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</si>
  <si>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</si>
  <si>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</si>
  <si>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</si>
  <si>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</si>
  <si>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</si>
  <si>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</si>
  <si>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</si>
  <si>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</si>
  <si>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</si>
  <si>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</si>
  <si>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</si>
  <si>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</si>
  <si>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</si>
  <si>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</si>
  <si>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</si>
  <si>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</si>
  <si>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</si>
  <si>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</si>
  <si>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</si>
  <si>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</si>
  <si>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</si>
  <si>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</si>
  <si>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</si>
  <si>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</si>
  <si>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</si>
  <si>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</si>
  <si>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</si>
  <si>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</si>
  <si>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</si>
  <si>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</si>
  <si>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</si>
  <si>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</si>
  <si>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</si>
  <si>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</si>
  <si>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</si>
  <si>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</si>
  <si>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</si>
  <si>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</si>
  <si>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</si>
  <si>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</si>
  <si>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</si>
  <si>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</si>
  <si>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</si>
  <si>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</si>
  <si>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</si>
  <si>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</si>
  <si>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</si>
  <si>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</si>
  <si>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</si>
  <si>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</si>
  <si>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</si>
  <si>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</si>
  <si>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</si>
  <si>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</si>
  <si>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</si>
  <si>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</si>
  <si>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</si>
  <si>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</si>
  <si>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</si>
  <si>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</si>
  <si>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</si>
  <si>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</si>
  <si>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</si>
  <si>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</si>
  <si>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</si>
  <si>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</si>
  <si>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</si>
  <si>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</si>
  <si>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</si>
  <si>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</si>
  <si>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</si>
  <si>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</si>
  <si>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</si>
  <si>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</si>
  <si>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</si>
  <si>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</si>
  <si>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</si>
  <si>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</si>
  <si>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</si>
  <si>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</si>
  <si>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</si>
  <si>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</si>
  <si>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</si>
  <si>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</si>
  <si>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</si>
  <si>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</si>
  <si>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</si>
  <si>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</si>
  <si>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</si>
  <si>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</si>
  <si>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</si>
  <si>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</si>
  <si>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</si>
  <si>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</si>
  <si>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</si>
  <si>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</si>
  <si>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</si>
  <si>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</si>
  <si>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</si>
  <si>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</si>
  <si>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</si>
  <si>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</si>
  <si>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</si>
  <si>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</si>
  <si>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</si>
  <si>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</si>
  <si>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</si>
  <si>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</si>
  <si>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</si>
  <si>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</si>
  <si>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</si>
  <si>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</si>
  <si>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</si>
  <si>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</si>
  <si>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</si>
  <si>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</si>
  <si>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</si>
  <si>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</si>
  <si>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</si>
  <si>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</si>
  <si>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</si>
  <si>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</si>
  <si>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</si>
  <si>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</si>
  <si>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</si>
  <si>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</si>
  <si>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</si>
  <si>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</si>
  <si>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</si>
  <si>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</si>
  <si>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</si>
  <si>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</si>
  <si>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</si>
  <si>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</si>
  <si>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</si>
  <si>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</si>
  <si>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</si>
  <si>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</si>
  <si>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</si>
  <si>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</si>
  <si>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</si>
  <si>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</si>
  <si>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</si>
  <si>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</si>
  <si>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</si>
  <si>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</si>
  <si>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</si>
  <si>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</si>
  <si>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</si>
  <si>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</si>
  <si>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</si>
  <si>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</si>
  <si>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</si>
  <si>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</si>
  <si>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</si>
  <si>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</si>
  <si>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</si>
  <si>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</si>
  <si>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</si>
  <si>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</si>
  <si>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</si>
  <si>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</si>
  <si>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</si>
  <si>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</si>
  <si>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</si>
  <si>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</si>
  <si>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</si>
  <si>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</si>
  <si>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</si>
  <si>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</si>
  <si>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</si>
  <si>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</si>
  <si>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</si>
  <si>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</si>
  <si>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</si>
  <si>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</si>
  <si>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</si>
  <si>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</si>
  <si>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</si>
  <si>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</si>
  <si>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</si>
  <si>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</si>
  <si>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</si>
  <si>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</si>
  <si>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</si>
  <si>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</si>
  <si>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</si>
  <si>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</si>
  <si>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</si>
  <si>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</si>
  <si>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</si>
  <si>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</si>
  <si>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</si>
  <si>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</si>
  <si>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</si>
  <si>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</si>
  <si>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</si>
  <si>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</si>
  <si>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</si>
  <si>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</si>
  <si>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</si>
  <si>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</si>
  <si>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</si>
  <si>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</si>
  <si>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</si>
  <si>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</si>
  <si>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</si>
  <si>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</si>
  <si>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</si>
  <si>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</si>
  <si>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</si>
  <si>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</si>
  <si>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</si>
  <si>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</si>
  <si>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</si>
  <si>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</si>
  <si>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</si>
  <si>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</si>
  <si>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</si>
  <si>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</si>
  <si>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</si>
  <si>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</si>
  <si>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</si>
  <si>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</si>
  <si>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</si>
  <si>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</si>
  <si>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</si>
  <si>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</si>
  <si>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</si>
  <si>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</si>
  <si>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</si>
  <si>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</si>
  <si>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</si>
  <si>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</si>
  <si>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</si>
  <si>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</si>
  <si>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</si>
  <si>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</si>
  <si>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</si>
  <si>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</si>
  <si>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</si>
  <si>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</si>
  <si>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</si>
  <si>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</si>
  <si>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</si>
  <si>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</si>
  <si>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</si>
  <si>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</si>
  <si>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</si>
  <si>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</si>
  <si>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</si>
  <si>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</si>
  <si>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</si>
  <si>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</si>
  <si>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</si>
  <si>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</si>
  <si>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</si>
  <si>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</si>
  <si>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</si>
  <si>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</si>
  <si>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</si>
  <si>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</si>
  <si>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</si>
  <si>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</si>
  <si>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</si>
  <si>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</si>
  <si>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</si>
  <si>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</si>
  <si>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</si>
  <si>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</si>
  <si>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</si>
  <si>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</si>
  <si>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</si>
  <si>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</si>
  <si>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</si>
  <si>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</si>
  <si>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</si>
  <si>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</si>
  <si>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</si>
  <si>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</si>
  <si>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</si>
  <si>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</si>
  <si>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</si>
  <si>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</si>
  <si>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</si>
  <si>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</si>
  <si>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</si>
  <si>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</si>
  <si>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</si>
  <si>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</si>
  <si>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</si>
  <si>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</si>
  <si>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</si>
  <si>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</si>
  <si>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</si>
  <si>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</si>
  <si>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</si>
  <si>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</si>
  <si>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</si>
  <si>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</si>
  <si>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</si>
  <si>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</si>
  <si>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</si>
  <si>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</si>
  <si>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</si>
  <si>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</si>
  <si>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</si>
  <si>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</si>
  <si>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</si>
  <si>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</si>
  <si>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</si>
  <si>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</si>
  <si>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</si>
  <si>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</si>
  <si>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</si>
  <si>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</si>
  <si>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</si>
  <si>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</si>
  <si>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</si>
  <si>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</si>
  <si>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</si>
  <si>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</si>
  <si>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</si>
  <si>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</si>
  <si>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</si>
  <si>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</si>
  <si>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</si>
  <si>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</si>
  <si>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</si>
  <si>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</si>
  <si>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</si>
  <si>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</si>
  <si>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</si>
  <si>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</si>
  <si>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</si>
  <si>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</si>
  <si>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</si>
  <si>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</si>
  <si>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</si>
  <si>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</si>
  <si>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</si>
  <si>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</si>
  <si>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</si>
  <si>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</si>
  <si>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</si>
  <si>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</si>
  <si>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</si>
  <si>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</si>
  <si>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</si>
  <si>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</si>
  <si>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</si>
  <si>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</si>
  <si>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</si>
  <si>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</si>
  <si>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</si>
  <si>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</si>
  <si>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</si>
  <si>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</si>
  <si>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</si>
  <si>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</si>
  <si>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</si>
  <si>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</si>
  <si>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</si>
  <si>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</si>
  <si>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</si>
  <si>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</si>
  <si>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</si>
  <si>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</si>
  <si>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</si>
  <si>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</si>
  <si>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</si>
  <si>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</si>
  <si>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</si>
  <si>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</si>
  <si>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</si>
  <si>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</si>
  <si>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</si>
  <si>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</si>
  <si>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</si>
  <si>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</si>
  <si>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</si>
  <si>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</si>
  <si>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</si>
  <si>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</si>
  <si>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</si>
  <si>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</si>
  <si>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</si>
  <si>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</si>
  <si>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</si>
  <si>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</si>
  <si>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</si>
  <si>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</si>
  <si>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</si>
  <si>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</si>
  <si>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</si>
  <si>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</si>
  <si>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</si>
  <si>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</si>
  <si>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</si>
  <si>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</si>
  <si>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</si>
  <si>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</si>
  <si>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</si>
  <si>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</si>
  <si>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</si>
  <si>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</si>
  <si>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</si>
  <si>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</si>
  <si>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</si>
  <si>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</si>
  <si>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</si>
  <si>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</si>
  <si>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</si>
  <si>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</si>
  <si>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</si>
  <si>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</si>
  <si>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</si>
  <si>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</si>
  <si>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</si>
  <si>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</si>
  <si>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</si>
  <si>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</si>
  <si>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</si>
  <si>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</si>
  <si>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</si>
  <si>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</si>
  <si>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</si>
  <si>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</si>
  <si>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</si>
  <si>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</si>
  <si>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</si>
  <si>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</si>
  <si>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</si>
  <si>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</si>
  <si>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</si>
  <si>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</si>
  <si>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</si>
  <si>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</si>
  <si>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</si>
  <si>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</si>
  <si>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</si>
  <si>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</si>
  <si>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</si>
  <si>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</si>
  <si>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</si>
  <si>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</si>
  <si>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</si>
  <si>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</si>
  <si>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</si>
  <si>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</si>
  <si>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</si>
  <si>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</si>
  <si>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</si>
  <si>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</si>
  <si>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</si>
  <si>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</si>
  <si>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</si>
  <si>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</si>
  <si>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</si>
  <si>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</si>
  <si>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</si>
  <si>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</si>
  <si>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</si>
  <si>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</si>
  <si>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</si>
  <si>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</si>
  <si>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</si>
  <si>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</si>
  <si>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</si>
  <si>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</si>
  <si>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</si>
  <si>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</si>
  <si>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</si>
  <si>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</si>
  <si>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</si>
  <si>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</si>
  <si>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</si>
  <si>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</si>
  <si>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</si>
  <si>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</si>
  <si>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</si>
  <si>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</si>
  <si>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</si>
  <si>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</si>
  <si>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</si>
  <si>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</si>
  <si>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</si>
  <si>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</si>
  <si>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</si>
  <si>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</si>
  <si>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</si>
  <si>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</si>
  <si>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</si>
  <si>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</si>
  <si>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</si>
  <si>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</si>
  <si>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</si>
  <si>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</si>
  <si>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</si>
  <si>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</si>
  <si>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</si>
  <si>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</si>
  <si>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</si>
  <si>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</si>
  <si>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</si>
  <si>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</si>
  <si>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</si>
  <si>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</si>
  <si>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</si>
  <si>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</si>
  <si>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</si>
  <si>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</si>
  <si>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</si>
  <si>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</si>
  <si>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</si>
  <si>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</si>
  <si>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</si>
  <si>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</si>
  <si>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</si>
  <si>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</si>
  <si>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</si>
  <si>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</si>
  <si>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</si>
  <si>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</si>
  <si>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</si>
  <si>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</si>
  <si>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</si>
  <si>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</si>
  <si>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</si>
  <si>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</si>
  <si>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</si>
  <si>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</si>
  <si>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</si>
  <si>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</si>
  <si>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</si>
  <si>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</si>
  <si>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</si>
  <si>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</si>
  <si>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</si>
  <si>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</si>
  <si>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</si>
  <si>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</si>
  <si>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</si>
  <si>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</si>
  <si>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</si>
  <si>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</si>
  <si>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</si>
  <si>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</si>
  <si>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</si>
  <si>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</si>
  <si>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</si>
  <si>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</si>
  <si>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</si>
  <si>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</si>
  <si>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</si>
  <si>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</si>
  <si>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</si>
  <si>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</si>
  <si>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</si>
  <si>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</si>
  <si>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</si>
  <si>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</si>
  <si>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</si>
  <si>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</si>
  <si>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</si>
  <si>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</si>
  <si>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</si>
  <si>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</si>
  <si>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</si>
  <si>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</si>
  <si>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</si>
  <si>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</si>
  <si>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</si>
  <si>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</si>
  <si>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</si>
  <si>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</si>
  <si>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</si>
  <si>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</si>
  <si>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</si>
  <si>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</si>
  <si>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</si>
  <si>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</si>
  <si>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</si>
  <si>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</si>
  <si>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</si>
  <si>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</si>
  <si>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</si>
  <si>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</si>
  <si>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</si>
  <si>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</si>
  <si>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</si>
  <si>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</si>
  <si>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</si>
  <si>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</si>
  <si>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</si>
  <si>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</si>
  <si>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</si>
  <si>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</si>
  <si>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</si>
  <si>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</si>
  <si>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</si>
  <si>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</si>
  <si>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</si>
  <si>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</si>
  <si>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</si>
  <si>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</si>
  <si>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</si>
  <si>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</si>
  <si>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</si>
  <si>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</si>
  <si>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</si>
  <si>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</si>
  <si>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</si>
  <si>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</si>
  <si>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</si>
  <si>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</si>
  <si>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</si>
  <si>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</si>
  <si>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</si>
  <si>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</si>
  <si>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</si>
  <si>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</si>
  <si>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</si>
  <si>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</si>
  <si>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</si>
  <si>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</si>
  <si>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</si>
  <si>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</si>
  <si>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</si>
  <si>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</si>
  <si>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</si>
  <si>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</si>
  <si>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</si>
  <si>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</si>
  <si>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</si>
  <si>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</si>
  <si>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</si>
  <si>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</si>
  <si>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</si>
  <si>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</si>
  <si>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</si>
  <si>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</si>
  <si>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</si>
  <si>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</si>
  <si>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</si>
  <si>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</si>
  <si>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</si>
  <si>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</si>
  <si>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</si>
  <si>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</si>
  <si>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</si>
  <si>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</si>
  <si>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</si>
  <si>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</si>
  <si>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</si>
  <si>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</si>
  <si>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</si>
  <si>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</si>
  <si>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</si>
  <si>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</si>
  <si>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</si>
  <si>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</si>
  <si>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</si>
  <si>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</si>
  <si>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</si>
  <si>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</si>
  <si>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</si>
  <si>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</si>
  <si>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</si>
  <si>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</si>
  <si>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</si>
  <si>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</si>
  <si>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</si>
  <si>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</si>
  <si>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</si>
  <si>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</si>
  <si>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</si>
  <si>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</si>
  <si>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</si>
  <si>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</si>
  <si>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</si>
  <si>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</si>
  <si>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</si>
  <si>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</si>
  <si>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</si>
  <si>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</si>
  <si>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</si>
  <si>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</si>
  <si>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</si>
  <si>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</si>
  <si>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</si>
  <si>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</si>
  <si>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</si>
  <si>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</si>
  <si>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</si>
  <si>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</si>
  <si>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</si>
  <si>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</si>
  <si>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</si>
  <si>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</si>
  <si>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</si>
  <si>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</si>
  <si>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</si>
  <si>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</si>
  <si>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</si>
  <si>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</si>
  <si>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</si>
  <si>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</si>
  <si>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</si>
  <si>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</si>
  <si>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</si>
  <si>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</si>
  <si>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</si>
  <si>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</si>
  <si>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</si>
  <si>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</si>
  <si>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</si>
  <si>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</si>
  <si>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</si>
  <si>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</si>
  <si>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</si>
  <si>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</si>
  <si>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</si>
  <si>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</si>
  <si>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</si>
  <si>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</si>
  <si>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</si>
  <si>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</si>
  <si>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</si>
  <si>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</si>
  <si>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</si>
  <si>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</si>
  <si>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</si>
  <si>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</si>
  <si>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</si>
  <si>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</si>
  <si>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</si>
  <si>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</si>
  <si>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</si>
  <si>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</si>
  <si>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</si>
  <si>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</si>
  <si>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</si>
  <si>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</si>
  <si>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</si>
  <si>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</si>
  <si>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</si>
  <si>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</si>
  <si>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</si>
  <si>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</si>
  <si>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</si>
  <si>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</si>
  <si>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</si>
  <si>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</si>
  <si>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</si>
  <si>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</si>
  <si>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</si>
  <si>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</si>
  <si>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</si>
  <si>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</si>
  <si>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</si>
  <si>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</si>
  <si>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</si>
  <si>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</si>
  <si>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</si>
  <si>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</si>
  <si>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</si>
  <si>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</si>
  <si>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</si>
  <si>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</si>
  <si>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</si>
  <si>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</si>
  <si>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</si>
  <si>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</si>
  <si>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</si>
  <si>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</si>
  <si>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</si>
  <si>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</si>
  <si>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</si>
  <si>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</si>
  <si>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</si>
  <si>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</si>
  <si>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</si>
  <si>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</si>
  <si>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</si>
  <si>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</si>
  <si>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</si>
  <si>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</si>
  <si>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</si>
  <si>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</si>
  <si>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</si>
  <si>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</si>
  <si>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</si>
  <si>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</si>
  <si>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</si>
  <si>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</si>
  <si>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</si>
  <si>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</si>
  <si>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</si>
  <si>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</si>
  <si>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</si>
  <si>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</si>
  <si>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</si>
  <si>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</si>
  <si>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</si>
  <si>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</si>
  <si>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</si>
  <si>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</si>
  <si>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</si>
  <si>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</si>
  <si>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</si>
  <si>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</si>
  <si>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</si>
  <si>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</si>
  <si>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</si>
  <si>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</si>
  <si>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</si>
  <si>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</si>
  <si>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</si>
  <si>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</si>
  <si>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</si>
  <si>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</si>
  <si>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</si>
  <si>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</si>
  <si>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</si>
  <si>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</si>
  <si>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</si>
  <si>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</si>
  <si>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</si>
  <si>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</si>
  <si>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</si>
  <si>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</si>
  <si>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</si>
  <si>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</si>
  <si>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</si>
  <si>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</si>
  <si>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</si>
  <si>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</si>
  <si>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</si>
  <si>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</si>
  <si>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</si>
  <si>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</si>
  <si>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</si>
  <si>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</si>
  <si>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</si>
  <si>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</si>
  <si>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</si>
  <si>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</si>
  <si>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</si>
  <si>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</si>
  <si>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</si>
  <si>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</si>
  <si>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</si>
  <si>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</si>
  <si>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</si>
  <si>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</si>
  <si>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</si>
  <si>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</si>
  <si>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</si>
  <si>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</si>
  <si>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</si>
  <si>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</si>
  <si>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</si>
  <si>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</si>
  <si>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</si>
  <si>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</si>
  <si>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</si>
  <si>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</si>
  <si>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</si>
  <si>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</si>
  <si>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</si>
  <si>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</si>
  <si>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</si>
  <si>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</si>
  <si>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</si>
  <si>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</si>
  <si>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</si>
  <si>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</si>
  <si>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</si>
  <si>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</si>
  <si>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</si>
  <si>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</si>
  <si>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</si>
  <si>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</si>
  <si>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</si>
  <si>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</si>
  <si>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</si>
  <si>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</si>
  <si>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</si>
  <si>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</si>
  <si>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</si>
  <si>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</si>
  <si>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</si>
  <si>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</si>
  <si>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</si>
  <si>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</si>
  <si>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</si>
  <si>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</si>
  <si>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</si>
  <si>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</si>
  <si>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</si>
  <si>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</si>
  <si>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</si>
  <si>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</si>
  <si>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</si>
  <si>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</si>
  <si>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</si>
  <si>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</si>
  <si>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</si>
  <si>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</si>
  <si>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</si>
  <si>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</si>
  <si>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</si>
  <si>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</si>
  <si>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</si>
  <si>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</si>
  <si>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</si>
  <si>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</si>
  <si>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</si>
  <si>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</si>
  <si>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</si>
  <si>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</si>
  <si>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</si>
  <si>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</si>
  <si>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</si>
  <si>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</si>
  <si>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</si>
  <si>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</si>
  <si>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</si>
  <si>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</si>
  <si>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</si>
  <si>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</si>
  <si>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</si>
  <si>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</si>
  <si>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</si>
  <si>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</si>
  <si>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</si>
  <si>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</si>
  <si>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</si>
  <si>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</si>
  <si>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</si>
  <si>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</si>
  <si>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</si>
  <si>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</si>
  <si>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</si>
  <si>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</si>
  <si>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</si>
  <si>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</si>
  <si>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</si>
  <si>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</si>
  <si>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</si>
  <si>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</si>
  <si>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</si>
  <si>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</si>
  <si>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</si>
  <si>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</si>
  <si>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</si>
  <si>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</si>
  <si>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</si>
  <si>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</si>
  <si>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</si>
  <si>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</si>
  <si>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</si>
  <si>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</si>
  <si>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</si>
  <si>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</si>
  <si>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</si>
  <si>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</si>
  <si>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</si>
  <si>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</si>
  <si>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</si>
  <si>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</si>
  <si>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</si>
  <si>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</si>
  <si>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</si>
  <si>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</si>
  <si>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</si>
  <si>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</si>
  <si>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</si>
  <si>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</si>
  <si>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</si>
  <si>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</si>
  <si>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</si>
  <si>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</si>
  <si>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</si>
  <si>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</si>
  <si>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</si>
  <si>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</si>
  <si>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</si>
  <si>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</si>
  <si>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</si>
  <si>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</si>
  <si>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</si>
  <si>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</si>
  <si>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</si>
  <si>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</si>
  <si>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</si>
  <si>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</si>
  <si>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</si>
  <si>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</si>
  <si>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</si>
  <si>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</si>
  <si>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</si>
  <si>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</si>
  <si>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</si>
  <si>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</si>
  <si>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</si>
  <si>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</si>
  <si>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</si>
  <si>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</si>
  <si>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</si>
  <si>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</si>
  <si>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</si>
  <si>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</si>
  <si>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</si>
  <si>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</si>
  <si>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</si>
  <si>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</si>
  <si>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</si>
  <si>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</si>
  <si>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</si>
  <si>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</si>
  <si>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</si>
  <si>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</si>
  <si>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</si>
  <si>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</si>
  <si>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</si>
  <si>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</si>
  <si>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</si>
  <si>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</si>
  <si>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</si>
  <si>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</si>
  <si>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</si>
  <si>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</si>
  <si>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</si>
  <si>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</si>
  <si>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</si>
  <si>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</si>
  <si>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</si>
  <si>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</si>
  <si>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</si>
  <si>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</si>
  <si>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</si>
  <si>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</si>
  <si>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</si>
  <si>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</si>
  <si>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</si>
  <si>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</si>
  <si>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</si>
  <si>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</si>
  <si>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</si>
  <si>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</si>
  <si>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</si>
  <si>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</si>
  <si>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</si>
  <si>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</si>
  <si>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</si>
  <si>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</si>
  <si>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</si>
  <si>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</si>
  <si>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</si>
  <si>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</si>
  <si>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</si>
  <si>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</si>
  <si>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</si>
  <si>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</si>
  <si>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</si>
  <si>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</si>
  <si>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</si>
  <si>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</si>
  <si>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</si>
  <si>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</si>
  <si>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</si>
  <si>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</si>
  <si>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</si>
  <si>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</si>
  <si>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</si>
  <si>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</si>
  <si>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</si>
  <si>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</si>
  <si>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</si>
  <si>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</si>
  <si>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</si>
  <si>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</si>
  <si>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</si>
  <si>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</si>
  <si>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</si>
  <si>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</si>
  <si>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</si>
  <si>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</si>
  <si>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</si>
  <si>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</si>
  <si>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</si>
  <si>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</si>
  <si>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</si>
  <si>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</si>
  <si>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</si>
  <si>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</si>
  <si>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</si>
  <si>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</si>
  <si>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</si>
  <si>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</si>
  <si>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</si>
  <si>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</si>
  <si>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</si>
  <si>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</si>
  <si>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</si>
  <si>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</si>
  <si>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</si>
  <si>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</si>
  <si>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</si>
  <si>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</si>
  <si>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</si>
  <si>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</si>
  <si>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</si>
  <si>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</si>
  <si>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</si>
  <si>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</si>
  <si>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</si>
  <si>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</si>
  <si>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</si>
  <si>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</si>
  <si>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</si>
  <si>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</si>
  <si>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</si>
  <si>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</si>
  <si>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</si>
  <si>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</si>
  <si>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</si>
  <si>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</si>
  <si>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</si>
  <si>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</si>
  <si>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</si>
  <si>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</si>
  <si>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</si>
  <si>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</si>
  <si>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</si>
  <si>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</si>
  <si>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</si>
  <si>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</si>
  <si>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</si>
  <si>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</si>
  <si>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</si>
  <si>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</si>
  <si>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</si>
  <si>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</si>
  <si>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</si>
  <si>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</si>
  <si>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</si>
  <si>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</si>
  <si>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</si>
  <si>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</si>
  <si>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</si>
  <si>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</si>
  <si>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</si>
  <si>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</si>
  <si>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</si>
  <si>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</si>
  <si>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</si>
  <si>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</si>
  <si>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</si>
  <si>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</si>
  <si>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</si>
  <si>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</si>
  <si>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</si>
  <si>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</si>
  <si>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</si>
  <si>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</si>
  <si>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</si>
  <si>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</si>
  <si>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</si>
  <si>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</si>
  <si>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</si>
  <si>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</si>
  <si>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</si>
  <si>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</si>
  <si>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</si>
  <si>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</si>
  <si>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</si>
  <si>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</si>
  <si>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</si>
  <si>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</si>
  <si>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</si>
  <si>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</si>
  <si>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</si>
  <si>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</si>
  <si>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</si>
  <si>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</si>
  <si>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</si>
  <si>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</si>
  <si>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</si>
  <si>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</si>
  <si>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</si>
  <si>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</si>
  <si>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</si>
  <si>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</si>
  <si>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</si>
  <si>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</si>
  <si>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</si>
  <si>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</si>
  <si>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</si>
  <si>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</si>
  <si>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</si>
  <si>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</si>
  <si>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</si>
  <si>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</si>
  <si>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</si>
  <si>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</si>
  <si>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</si>
  <si>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</si>
  <si>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</si>
  <si>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</si>
  <si>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</si>
  <si>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</si>
  <si>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</si>
  <si>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</si>
  <si>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</si>
  <si>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</si>
  <si>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</si>
  <si>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</si>
  <si>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</si>
  <si>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</si>
  <si>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</si>
  <si>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</si>
  <si>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</si>
  <si>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</si>
  <si>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</si>
  <si>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</si>
  <si>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</si>
  <si>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</si>
  <si>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</si>
  <si>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</si>
  <si>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</si>
  <si>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</si>
  <si>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</si>
  <si>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</si>
  <si>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</si>
  <si>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</si>
  <si>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</si>
  <si>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</si>
  <si>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</si>
  <si>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</si>
  <si>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</si>
  <si>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</si>
  <si>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</si>
  <si>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</si>
  <si>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</si>
  <si>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</si>
  <si>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</si>
  <si>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</si>
  <si>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</si>
  <si>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</si>
  <si>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</si>
  <si>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</si>
  <si>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</si>
  <si>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</si>
  <si>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</si>
  <si>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</si>
  <si>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</si>
  <si>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</si>
  <si>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</si>
  <si>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</si>
  <si>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</si>
  <si>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</si>
  <si>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</si>
  <si>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</si>
  <si>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</si>
  <si>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</si>
  <si>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</si>
  <si>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</si>
  <si>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</si>
  <si>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</si>
  <si>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</si>
  <si>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</si>
  <si>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</si>
  <si>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</si>
  <si>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</si>
  <si>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</si>
  <si>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</si>
  <si>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</si>
  <si>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</si>
  <si>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</si>
  <si>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</si>
  <si>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</si>
  <si>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</si>
  <si>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</si>
  <si>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</si>
  <si>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</si>
  <si>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</si>
  <si>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</si>
  <si>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</si>
  <si>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</si>
  <si>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</si>
  <si>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</si>
  <si>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</si>
  <si>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</si>
  <si>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</si>
  <si>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</si>
  <si>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</si>
  <si>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</si>
  <si>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</si>
  <si>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</si>
  <si>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</si>
  <si>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</si>
  <si>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</si>
  <si>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</si>
  <si>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</si>
  <si>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</si>
  <si>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</si>
  <si>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</si>
  <si>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</si>
  <si>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</si>
  <si>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</si>
  <si>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</si>
  <si>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</si>
  <si>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</si>
  <si>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</si>
  <si>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</si>
  <si>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</si>
  <si>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</si>
  <si>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</si>
  <si>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</si>
  <si>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</si>
  <si>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</si>
  <si>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</si>
  <si>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</si>
  <si>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</si>
  <si>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</si>
  <si>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</si>
  <si>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</si>
  <si>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</si>
  <si>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</si>
  <si>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</si>
  <si>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</si>
  <si>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</si>
  <si>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</si>
  <si>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</si>
  <si>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</si>
  <si>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</si>
  <si>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</si>
  <si>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</si>
  <si>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</si>
  <si>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</si>
  <si>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</si>
  <si>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</si>
  <si>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</si>
  <si>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</si>
  <si>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</si>
  <si>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</si>
  <si>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</si>
  <si>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</si>
  <si>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</si>
  <si>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</si>
  <si>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</si>
  <si>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</si>
  <si>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</si>
  <si>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</si>
  <si>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</si>
  <si>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</si>
  <si>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</si>
  <si>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</si>
  <si>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</si>
  <si>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</si>
  <si>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</si>
  <si>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</si>
  <si>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</si>
  <si>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</si>
  <si>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</si>
  <si>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</si>
  <si>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</si>
  <si>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</si>
  <si>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</si>
  <si>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</si>
  <si>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</si>
  <si>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</si>
  <si>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</si>
  <si>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</si>
  <si>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</si>
  <si>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</si>
  <si>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</si>
  <si>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</si>
  <si>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</si>
  <si>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</si>
  <si>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</si>
  <si>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</si>
  <si>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</si>
  <si>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</si>
  <si>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</si>
  <si>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</si>
  <si>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</si>
  <si>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</si>
  <si>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</si>
  <si>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</si>
  <si>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</si>
  <si>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</si>
  <si>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</si>
  <si>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</si>
  <si>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</si>
  <si>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</si>
  <si>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</si>
  <si>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</si>
  <si>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</si>
  <si>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</si>
  <si>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</si>
  <si>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</si>
  <si>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</si>
  <si>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</si>
  <si>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</si>
  <si>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</si>
  <si>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</si>
  <si>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</si>
  <si>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</si>
  <si>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</si>
  <si>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</si>
  <si>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</si>
  <si>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</si>
  <si>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</si>
  <si>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</si>
  <si>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</si>
  <si>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</si>
  <si>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</si>
  <si>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</si>
  <si>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</si>
  <si>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</si>
  <si>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</si>
  <si>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</si>
  <si>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</si>
  <si>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</si>
  <si>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</si>
  <si>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</si>
  <si>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</si>
  <si>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</si>
  <si>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</si>
  <si>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</si>
  <si>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</si>
  <si>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</si>
  <si>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</si>
  <si>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</si>
  <si>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</si>
  <si>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</si>
  <si>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</si>
  <si>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</si>
  <si>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</si>
  <si>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</si>
  <si>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</si>
  <si>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</si>
  <si>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</si>
  <si>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</si>
  <si>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</si>
  <si>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</si>
  <si>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</si>
  <si>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</si>
  <si>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</si>
  <si>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</si>
  <si>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</si>
  <si>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</si>
  <si>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</si>
  <si>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</si>
  <si>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</si>
  <si>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</si>
  <si>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</si>
  <si>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</si>
  <si>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</si>
  <si>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</si>
  <si>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</si>
  <si>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</si>
  <si>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</si>
  <si>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</si>
  <si>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</si>
  <si>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</si>
  <si>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</si>
  <si>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</si>
  <si>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</si>
  <si>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</si>
  <si>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</si>
  <si>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</si>
  <si>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</si>
  <si>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</si>
  <si>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</si>
  <si>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</si>
  <si>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</si>
  <si>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</si>
  <si>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</si>
  <si>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</si>
  <si>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</si>
  <si>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</si>
  <si>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</si>
  <si>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</si>
  <si>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</si>
  <si>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</si>
  <si>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</si>
  <si>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</si>
  <si>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</si>
  <si>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</si>
  <si>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</si>
  <si>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</si>
  <si>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</si>
  <si>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</si>
  <si>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</si>
  <si>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</si>
  <si>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</si>
  <si>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</si>
  <si>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</si>
  <si>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</si>
  <si>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</si>
  <si>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</si>
  <si>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</si>
  <si>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</si>
  <si>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</si>
  <si>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</si>
  <si>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</si>
  <si>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</si>
  <si>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</si>
  <si>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</si>
  <si>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</si>
  <si>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</si>
  <si>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</si>
  <si>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</si>
  <si>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</si>
  <si>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</si>
  <si>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</si>
  <si>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</si>
  <si>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</si>
  <si>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</si>
  <si>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</si>
  <si>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</si>
  <si>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</si>
  <si>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</si>
  <si>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</si>
  <si>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</si>
  <si>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</si>
  <si>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</si>
  <si>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</si>
  <si>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</si>
  <si>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</si>
  <si>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</si>
  <si>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</si>
  <si>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</si>
  <si>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</si>
  <si>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</si>
  <si>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</si>
  <si>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</si>
  <si>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</si>
  <si>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</si>
  <si>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</si>
  <si>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</si>
  <si>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</si>
  <si>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</si>
  <si>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</si>
  <si>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</si>
  <si>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</si>
  <si>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</si>
  <si>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</si>
  <si>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</si>
  <si>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</si>
  <si>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</si>
  <si>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</si>
  <si>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</si>
  <si>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</si>
  <si>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</si>
  <si>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</si>
  <si>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</si>
  <si>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</si>
  <si>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</si>
  <si>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</si>
  <si>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</si>
  <si>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</si>
  <si>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</si>
  <si>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</si>
  <si>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</si>
  <si>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</si>
  <si>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</si>
  <si>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</si>
  <si>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</si>
  <si>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</si>
  <si>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</si>
  <si>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</si>
  <si>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</si>
  <si>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</si>
  <si>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</si>
  <si>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</si>
  <si>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</si>
  <si>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</si>
  <si>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</si>
  <si>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</si>
  <si>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</si>
  <si>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</si>
  <si>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</si>
  <si>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</si>
  <si>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</si>
  <si>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</si>
  <si>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</si>
  <si>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</si>
  <si>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</si>
  <si>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</si>
  <si>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</si>
  <si>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</si>
  <si>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</si>
  <si>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</si>
  <si>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</si>
  <si>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</si>
  <si>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</si>
  <si>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</si>
  <si>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</si>
  <si>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</si>
  <si>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</si>
  <si>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</si>
  <si>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</si>
  <si>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</si>
  <si>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</si>
  <si>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</si>
  <si>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</si>
  <si>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</si>
  <si>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</si>
  <si>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</si>
  <si>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</si>
  <si>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</si>
  <si>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</si>
  <si>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</si>
  <si>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</si>
  <si>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</si>
  <si>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</si>
  <si>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</si>
  <si>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</si>
  <si>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</si>
  <si>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</si>
  <si>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</si>
  <si>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</si>
  <si>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</si>
  <si>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</si>
  <si>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</si>
  <si>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</si>
  <si>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</si>
  <si>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</si>
  <si>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</si>
  <si>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</si>
  <si>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</si>
  <si>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</si>
  <si>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</si>
  <si>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</si>
  <si>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</si>
  <si>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</si>
  <si>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</si>
  <si>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</si>
  <si>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</si>
  <si>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</si>
  <si>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</si>
  <si>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</si>
  <si>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</si>
  <si>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</si>
  <si>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</si>
  <si>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</si>
  <si>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</si>
  <si>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</si>
  <si>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</si>
  <si>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</si>
  <si>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</si>
  <si>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</si>
  <si>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</si>
  <si>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</si>
  <si>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</si>
  <si>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</si>
  <si>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</si>
  <si>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</si>
  <si>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</si>
  <si>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</si>
  <si>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</si>
  <si>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</si>
  <si>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</si>
  <si>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</si>
  <si>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</si>
  <si>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</si>
  <si>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</si>
  <si>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</si>
  <si>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</si>
  <si>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</si>
  <si>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</si>
  <si>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</si>
  <si>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</si>
  <si>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</si>
  <si>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</si>
  <si>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</si>
  <si>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</si>
  <si>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</si>
  <si>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</si>
  <si>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</si>
  <si>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</si>
  <si>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</si>
  <si>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</si>
  <si>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</si>
  <si>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</si>
  <si>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</si>
  <si>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</si>
  <si>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</si>
  <si>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</si>
  <si>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</si>
  <si>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</si>
  <si>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</si>
  <si>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</si>
  <si>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</si>
  <si>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</si>
  <si>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</si>
  <si>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</si>
  <si>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</si>
  <si>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</si>
  <si>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</si>
  <si>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</si>
  <si>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</si>
  <si>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</si>
  <si>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</si>
  <si>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</si>
  <si>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</si>
  <si>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</si>
  <si>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</si>
  <si>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</si>
  <si>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</si>
  <si>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</si>
  <si>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</si>
  <si>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</si>
  <si>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</si>
  <si>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</si>
  <si>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</si>
  <si>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</si>
  <si>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</si>
  <si>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</si>
  <si>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</si>
  <si>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</si>
  <si>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</si>
  <si>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</si>
  <si>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</si>
  <si>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</si>
  <si>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</si>
  <si>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</si>
  <si>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</si>
  <si>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</si>
  <si>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</si>
  <si>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</si>
  <si>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</si>
  <si>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</si>
  <si>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</si>
  <si>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</si>
  <si>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</si>
  <si>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</si>
  <si>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</si>
  <si>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</si>
  <si>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</si>
  <si>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</si>
  <si>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</si>
  <si>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</si>
  <si>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</si>
  <si>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</si>
  <si>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</si>
  <si>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</si>
  <si>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</si>
  <si>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</si>
  <si>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</si>
  <si>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</si>
  <si>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</si>
  <si>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</si>
  <si>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</si>
  <si>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</si>
  <si>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</si>
  <si>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</si>
  <si>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</si>
  <si>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</si>
  <si>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</si>
  <si>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</si>
  <si>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</si>
  <si>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</si>
  <si>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</si>
  <si>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</si>
  <si>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</si>
  <si>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</si>
  <si>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</si>
  <si>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</si>
  <si>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</si>
  <si>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</si>
  <si>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</si>
  <si>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</si>
  <si>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</si>
  <si>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</si>
  <si>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</si>
  <si>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</si>
  <si>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</si>
  <si>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</si>
  <si>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</si>
  <si>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</si>
  <si>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</si>
  <si>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</si>
  <si>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</si>
  <si>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</si>
  <si>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</si>
  <si>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</si>
  <si>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</si>
  <si>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</si>
  <si>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</si>
  <si>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</si>
  <si>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</si>
  <si>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</si>
  <si>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</si>
  <si>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</si>
  <si>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</si>
  <si>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</si>
  <si>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</si>
  <si>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</si>
  <si>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</si>
  <si>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</si>
  <si>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</si>
  <si>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</si>
  <si>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</si>
  <si>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</si>
  <si>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</si>
  <si>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</si>
  <si>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</si>
  <si>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</si>
  <si>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</si>
  <si>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</si>
  <si>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</si>
  <si>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</si>
  <si>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</si>
  <si>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</si>
  <si>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</si>
  <si>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</si>
  <si>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</si>
  <si>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</si>
  <si>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</si>
  <si>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</si>
  <si>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</si>
  <si>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</si>
  <si>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</si>
  <si>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</si>
  <si>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</si>
  <si>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</si>
  <si>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</si>
  <si>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</si>
  <si>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</si>
  <si>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</si>
  <si>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</si>
  <si>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</si>
  <si>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</si>
  <si>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</si>
  <si>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</si>
  <si>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</si>
  <si>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</si>
  <si>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</si>
  <si>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</si>
  <si>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</si>
  <si>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</si>
  <si>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</si>
  <si>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</si>
  <si>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</si>
  <si>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</si>
  <si>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</si>
  <si>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</si>
  <si>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</si>
  <si>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</si>
  <si>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</si>
  <si>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</si>
  <si>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</si>
  <si>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</si>
  <si>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</si>
  <si>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</si>
  <si>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</si>
  <si>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</si>
  <si>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</si>
  <si>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</si>
  <si>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</si>
  <si>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</si>
  <si>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</si>
  <si>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</si>
  <si>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</si>
  <si>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</si>
  <si>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</si>
  <si>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</si>
  <si>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</si>
  <si>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</si>
  <si>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</si>
  <si>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</si>
  <si>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</si>
  <si>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</si>
  <si>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</si>
  <si>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</si>
  <si>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</si>
  <si>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</si>
  <si>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</si>
  <si>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</si>
  <si>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</si>
  <si>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</si>
  <si>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</si>
  <si>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</si>
  <si>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</si>
  <si>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</si>
  <si>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</si>
  <si>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</si>
  <si>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</si>
  <si>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</si>
  <si>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</si>
  <si>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</si>
  <si>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</si>
  <si>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</si>
  <si>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</si>
  <si>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</si>
  <si>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</si>
  <si>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</si>
  <si>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</si>
  <si>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</si>
  <si>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</si>
  <si>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</si>
  <si>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</si>
  <si>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</si>
  <si>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</si>
  <si>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</si>
  <si>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</si>
  <si>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</si>
  <si>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</si>
  <si>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</si>
  <si>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</si>
  <si>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</si>
  <si>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</si>
  <si>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</si>
  <si>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</si>
  <si>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</si>
  <si>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</si>
  <si>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</si>
  <si>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</si>
  <si>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</si>
  <si>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</si>
  <si>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</si>
  <si>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</si>
  <si>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</si>
  <si>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</si>
  <si>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</si>
  <si>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</si>
  <si>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</si>
  <si>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</si>
  <si>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</si>
  <si>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</si>
  <si>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</si>
  <si>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</si>
  <si>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</si>
  <si>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</si>
  <si>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</si>
  <si>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</si>
  <si>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</si>
  <si>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</si>
  <si>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</si>
  <si>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</si>
  <si>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</si>
  <si>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</si>
  <si>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</si>
  <si>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</si>
  <si>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</si>
  <si>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</si>
  <si>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</si>
  <si>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</si>
  <si>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</si>
  <si>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</si>
  <si>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</si>
  <si>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</si>
  <si>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</si>
  <si>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</si>
  <si>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</si>
  <si>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</si>
  <si>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</si>
  <si>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</si>
  <si>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</si>
  <si>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</si>
  <si>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</si>
  <si>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</si>
  <si>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</si>
  <si>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</si>
  <si>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</si>
  <si>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</si>
  <si>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</si>
  <si>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</si>
  <si>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</si>
  <si>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</si>
  <si>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</si>
  <si>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</si>
  <si>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</si>
  <si>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</si>
  <si>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</si>
  <si>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</si>
  <si>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</si>
  <si>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</si>
  <si>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</si>
  <si>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</si>
  <si>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</si>
  <si>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</si>
  <si>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</si>
  <si>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</si>
  <si>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</si>
  <si>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</si>
  <si>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</si>
  <si>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</si>
  <si>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</si>
  <si>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</si>
  <si>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</si>
  <si>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</si>
  <si>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</si>
  <si>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</si>
  <si>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</si>
  <si>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</si>
  <si>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</si>
  <si>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</si>
  <si>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</si>
  <si>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</si>
  <si>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</si>
  <si>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</si>
  <si>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</si>
  <si>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</si>
  <si>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</si>
  <si>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</si>
  <si>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</si>
  <si>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</si>
  <si>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</si>
  <si>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</si>
  <si>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</si>
  <si>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</si>
  <si>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</si>
  <si>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</si>
  <si>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</si>
  <si>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</si>
  <si>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</si>
  <si>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</si>
  <si>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</si>
  <si>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</si>
  <si>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</si>
  <si>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</si>
  <si>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</si>
  <si>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</si>
  <si>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</si>
  <si>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</si>
  <si>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</si>
  <si>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</si>
  <si>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</si>
  <si>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</si>
  <si>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</si>
  <si>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</si>
  <si>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</si>
  <si>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</si>
  <si>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</si>
  <si>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</si>
  <si>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</si>
  <si>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</si>
  <si>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</si>
  <si>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</si>
  <si>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</si>
  <si>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</si>
  <si>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</si>
  <si>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</si>
  <si>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</si>
  <si>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</si>
  <si>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</si>
  <si>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</si>
  <si>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</si>
  <si>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</si>
  <si>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</si>
  <si>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</si>
  <si>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</si>
  <si>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</si>
  <si>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</si>
  <si>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</si>
  <si>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</si>
  <si>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</si>
  <si>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</si>
  <si>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</si>
  <si>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</si>
  <si>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</si>
  <si>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</si>
  <si>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</si>
  <si>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</si>
  <si>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</si>
  <si>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</si>
  <si>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</si>
  <si>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</si>
  <si>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</si>
  <si>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</si>
  <si>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</si>
  <si>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</si>
  <si>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</si>
  <si>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</si>
  <si>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</si>
  <si>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</si>
  <si>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</si>
  <si>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</si>
  <si>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</si>
  <si>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</si>
  <si>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</si>
  <si>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</si>
  <si>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</si>
  <si>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</si>
  <si>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</si>
  <si>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</si>
  <si>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</si>
  <si>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</si>
  <si>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</si>
  <si>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</si>
  <si>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</si>
  <si>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</si>
  <si>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</si>
  <si>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</si>
  <si>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</si>
  <si>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</si>
  <si>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</si>
  <si>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</si>
  <si>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</si>
  <si>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</si>
  <si>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</si>
  <si>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</si>
  <si>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</si>
  <si>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</si>
  <si>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</si>
  <si>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</si>
  <si>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</si>
  <si>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</si>
  <si>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</si>
  <si>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</si>
  <si>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</si>
  <si>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</si>
  <si>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</si>
  <si>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</si>
  <si>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</si>
  <si>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</si>
  <si>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</si>
  <si>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</si>
  <si>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</si>
  <si>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</si>
  <si>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</si>
  <si>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</si>
  <si>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</si>
  <si>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</si>
  <si>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</si>
  <si>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</si>
  <si>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</si>
  <si>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</si>
  <si>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</si>
  <si>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</si>
  <si>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</si>
  <si>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</si>
  <si>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</si>
  <si>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</si>
  <si>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</si>
  <si>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</si>
  <si>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</si>
  <si>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</si>
  <si>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</si>
  <si>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</si>
  <si>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</si>
  <si>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</si>
  <si>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</si>
  <si>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</si>
  <si>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</si>
  <si>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</si>
  <si>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</si>
  <si>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</si>
  <si>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</si>
  <si>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</si>
  <si>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</si>
  <si>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</si>
  <si>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</si>
  <si>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</si>
  <si>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</si>
  <si>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</si>
  <si>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</si>
  <si>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</si>
  <si>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</si>
  <si>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</si>
  <si>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</si>
  <si>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</si>
  <si>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</si>
  <si>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</si>
  <si>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</si>
  <si>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</si>
  <si>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</si>
  <si>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</si>
  <si>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</si>
  <si>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</si>
  <si>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</si>
  <si>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</si>
  <si>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</si>
  <si>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</si>
  <si>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</si>
  <si>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</si>
  <si>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</si>
  <si>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</si>
  <si>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</si>
  <si>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</si>
  <si>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</si>
  <si>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</si>
  <si>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</si>
  <si>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</si>
  <si>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</si>
  <si>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</si>
  <si>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</si>
  <si>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</si>
  <si>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</si>
  <si>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</si>
  <si>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</si>
  <si>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</si>
  <si>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</si>
  <si>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</si>
  <si>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</si>
  <si>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</si>
  <si>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</si>
  <si>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</si>
  <si>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</si>
  <si>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</si>
  <si>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</si>
  <si>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</si>
  <si>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</si>
  <si>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</si>
  <si>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</si>
  <si>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</si>
  <si>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</si>
  <si>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</si>
  <si>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</si>
  <si>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</si>
  <si>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</si>
  <si>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</si>
  <si>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</si>
  <si>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</si>
  <si>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</si>
  <si>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</si>
  <si>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</si>
  <si>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</si>
  <si>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</si>
  <si>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</si>
  <si>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</si>
  <si>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</si>
  <si>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</si>
  <si>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</si>
  <si>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</si>
  <si>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</si>
  <si>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</si>
  <si>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</si>
  <si>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</si>
  <si>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</si>
  <si>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</si>
  <si>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</si>
  <si>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</si>
  <si>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</si>
  <si>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</si>
  <si>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</si>
  <si>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</si>
  <si>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</si>
  <si>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</si>
  <si>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</si>
  <si>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</si>
  <si>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</si>
  <si>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</si>
  <si>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</si>
  <si>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</si>
  <si>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</si>
  <si>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</si>
  <si>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</si>
  <si>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</si>
  <si>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</si>
  <si>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</si>
  <si>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</si>
  <si>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</si>
  <si>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</si>
  <si>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</si>
  <si>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</si>
  <si>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</si>
  <si>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</si>
  <si>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</si>
  <si>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</si>
  <si>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</si>
  <si>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</si>
  <si>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</si>
  <si>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</si>
  <si>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</si>
  <si>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</si>
  <si>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</si>
  <si>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</si>
  <si>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</si>
  <si>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</si>
  <si>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</si>
  <si>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</si>
  <si>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</si>
  <si>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</si>
  <si>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</si>
  <si>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</si>
  <si>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</si>
  <si>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</si>
  <si>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</si>
  <si>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</si>
  <si>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</si>
  <si>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</si>
  <si>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</si>
  <si>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</si>
  <si>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</si>
  <si>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</si>
  <si>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</si>
  <si>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</si>
  <si>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</si>
  <si>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</si>
  <si>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</si>
  <si>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</si>
  <si>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</si>
  <si>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</si>
  <si>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</si>
  <si>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</si>
  <si>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</si>
  <si>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</si>
  <si>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</si>
  <si>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</si>
  <si>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</si>
  <si>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</si>
  <si>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</si>
  <si>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</si>
  <si>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</si>
  <si>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</si>
  <si>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</si>
  <si>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</si>
  <si>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</si>
  <si>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</si>
  <si>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</si>
  <si>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</si>
  <si>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</si>
  <si>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</si>
  <si>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</si>
  <si>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</si>
  <si>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</si>
  <si>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</si>
  <si>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</si>
  <si>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</si>
  <si>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</si>
  <si>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</si>
  <si>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</si>
  <si>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</si>
  <si>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</si>
  <si>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</si>
  <si>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</si>
  <si>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</si>
  <si>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</si>
  <si>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</si>
  <si>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</si>
  <si>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</si>
  <si>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</si>
  <si>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</si>
  <si>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</si>
  <si>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</si>
  <si>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</si>
  <si>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</si>
  <si>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</si>
  <si>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</si>
  <si>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</si>
  <si>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</si>
  <si>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</si>
  <si>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</si>
  <si>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</si>
  <si>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</si>
  <si>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</si>
  <si>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</si>
  <si>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</si>
  <si>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</si>
  <si>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</si>
  <si>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</si>
  <si>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</si>
  <si>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</si>
  <si>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</si>
  <si>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</si>
  <si>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</si>
  <si>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</si>
  <si>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</si>
  <si>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</si>
  <si>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</si>
  <si>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</si>
  <si>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</si>
  <si>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</si>
  <si>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</si>
  <si>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</si>
  <si>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</si>
  <si>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</si>
  <si>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</si>
  <si>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</si>
  <si>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</si>
  <si>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</si>
  <si>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</si>
  <si>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</si>
  <si>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</si>
  <si>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</si>
  <si>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</si>
  <si>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</si>
  <si>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</si>
  <si>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</si>
  <si>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</si>
  <si>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</si>
  <si>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</si>
  <si>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</si>
  <si>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</si>
  <si>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</si>
  <si>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</si>
  <si>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</si>
  <si>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</si>
  <si>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</si>
  <si>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</si>
  <si>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</si>
  <si>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</si>
  <si>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</si>
  <si>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</si>
  <si>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</si>
  <si>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</si>
  <si>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</si>
  <si>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</si>
  <si>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</si>
  <si>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</si>
  <si>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</si>
  <si>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</si>
  <si>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</si>
  <si>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</si>
  <si>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</si>
  <si>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</si>
  <si>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</si>
  <si>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</si>
  <si>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</si>
  <si>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</si>
  <si>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</si>
  <si>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</si>
  <si>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</si>
  <si>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</si>
  <si>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</si>
  <si>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</si>
  <si>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</si>
  <si>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</si>
  <si>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</si>
  <si>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</si>
  <si>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</si>
  <si>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</si>
  <si>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</si>
  <si>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</si>
  <si>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</si>
  <si>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</si>
  <si>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</si>
  <si>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</si>
  <si>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</si>
  <si>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</si>
  <si>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</si>
  <si>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</si>
  <si>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</si>
  <si>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</si>
  <si>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</si>
  <si>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</si>
  <si>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</si>
  <si>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</si>
  <si>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</si>
  <si>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</si>
  <si>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</si>
  <si>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</si>
  <si>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</si>
  <si>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</si>
  <si>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</si>
  <si>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</si>
  <si>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</si>
  <si>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</si>
  <si>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</si>
  <si>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</si>
  <si>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</si>
  <si>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</si>
  <si>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</si>
  <si>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</si>
  <si>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</si>
  <si>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</si>
  <si>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</si>
  <si>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</si>
  <si>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</si>
  <si>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</si>
  <si>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</si>
  <si>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</si>
  <si>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</si>
  <si>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</si>
  <si>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</si>
  <si>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</si>
  <si>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</si>
  <si>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</si>
  <si>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</si>
  <si>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</si>
  <si>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</si>
  <si>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</si>
  <si>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</si>
  <si>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</si>
  <si>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</si>
  <si>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</si>
  <si>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</si>
  <si>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</si>
  <si>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</si>
  <si>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</si>
  <si>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</si>
  <si>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</si>
  <si>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</si>
  <si>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</si>
  <si>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</si>
  <si>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</si>
  <si>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</si>
  <si>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</si>
  <si>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</si>
  <si>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</si>
  <si>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</si>
  <si>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</si>
  <si>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</si>
  <si>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</si>
  <si>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</si>
  <si>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</si>
  <si>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</si>
  <si>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</si>
  <si>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</si>
  <si>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</si>
  <si>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</si>
  <si>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</si>
  <si>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</si>
  <si>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</si>
  <si>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</si>
  <si>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</si>
  <si>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</si>
  <si>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</si>
  <si>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</si>
  <si>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</si>
  <si>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</si>
  <si>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</si>
  <si>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</si>
  <si>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</si>
  <si>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</si>
  <si>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</si>
  <si>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</si>
  <si>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</si>
  <si>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</si>
  <si>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</si>
  <si>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</si>
  <si>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</si>
  <si>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</si>
  <si>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</si>
  <si>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</si>
  <si>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</si>
  <si>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</si>
  <si>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</si>
  <si>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</si>
  <si>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</si>
  <si>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</si>
  <si>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</si>
  <si>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</si>
  <si>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</si>
  <si>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</si>
  <si>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</si>
  <si>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</si>
  <si>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</si>
  <si>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</si>
  <si>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</si>
  <si>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</si>
  <si>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</si>
  <si>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</si>
  <si>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</si>
  <si>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</si>
  <si>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</si>
  <si>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</si>
  <si>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</si>
  <si>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</si>
  <si>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</si>
  <si>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</si>
  <si>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</si>
  <si>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</si>
  <si>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</si>
  <si>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</si>
  <si>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</si>
  <si>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</si>
  <si>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</si>
  <si>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</si>
  <si>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</si>
  <si>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</si>
  <si>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</si>
  <si>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</si>
  <si>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</si>
  <si>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</si>
  <si>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</si>
  <si>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</si>
  <si>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</si>
  <si>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</si>
  <si>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</si>
  <si>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</si>
  <si>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</si>
  <si>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</si>
  <si>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</si>
  <si>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</si>
  <si>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</si>
  <si>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</si>
  <si>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</si>
  <si>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</si>
  <si>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</si>
  <si>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</si>
  <si>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</si>
  <si>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</si>
  <si>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</si>
  <si>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</si>
  <si>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</si>
  <si>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</si>
  <si>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</si>
  <si>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</si>
  <si>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</si>
  <si>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</si>
  <si>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</si>
  <si>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</si>
  <si>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</si>
  <si>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</si>
  <si>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</si>
  <si>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</si>
  <si>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</si>
  <si>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</si>
  <si>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</si>
  <si>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</si>
  <si>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</si>
  <si>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</si>
  <si>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</si>
  <si>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</si>
  <si>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</si>
  <si>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</si>
  <si>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</si>
  <si>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</si>
  <si>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</si>
  <si>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</si>
  <si>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</si>
  <si>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</si>
  <si>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</si>
  <si>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</si>
  <si>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</si>
  <si>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</si>
  <si>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</si>
  <si>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</si>
  <si>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</si>
  <si>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</si>
  <si>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</si>
  <si>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</si>
  <si>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</si>
  <si>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</si>
  <si>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</si>
  <si>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</si>
  <si>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</si>
  <si>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</si>
  <si>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</si>
  <si>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</si>
  <si>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</si>
  <si>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</si>
  <si>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</si>
  <si>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</si>
  <si>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</si>
  <si>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</si>
  <si>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</si>
  <si>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</si>
  <si>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</si>
  <si>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</si>
  <si>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</si>
  <si>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</si>
  <si>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</si>
  <si>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</si>
  <si>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</si>
  <si>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</si>
  <si>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</si>
  <si>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</si>
  <si>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</si>
  <si>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</si>
  <si>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</si>
  <si>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</si>
  <si>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</si>
  <si>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</si>
  <si>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</si>
  <si>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</si>
  <si>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</si>
  <si>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</si>
  <si>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</si>
  <si>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</si>
  <si>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</si>
  <si>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</si>
  <si>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</si>
  <si>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</si>
  <si>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</si>
  <si>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</si>
  <si>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</si>
  <si>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</si>
  <si>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</si>
  <si>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</si>
  <si>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</si>
  <si>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</si>
  <si>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</si>
  <si>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</si>
  <si>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</si>
  <si>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</si>
  <si>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</si>
  <si>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</si>
  <si>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</si>
  <si>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</si>
  <si>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</si>
  <si>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</si>
  <si>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</si>
  <si>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</si>
  <si>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</si>
  <si>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</si>
  <si>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</si>
  <si>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</si>
  <si>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</si>
  <si>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</si>
  <si>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</si>
  <si>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</si>
  <si>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</si>
  <si>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</si>
  <si>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</si>
  <si>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</si>
  <si>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</si>
  <si>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</si>
  <si>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</si>
  <si>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</si>
  <si>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</si>
  <si>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</si>
  <si>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</si>
  <si>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</si>
  <si>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</si>
  <si>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</si>
  <si>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</si>
  <si>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</si>
  <si>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</si>
  <si>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</si>
  <si>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</si>
  <si>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</si>
  <si>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</si>
  <si>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</si>
  <si>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</si>
  <si>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</si>
  <si>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</si>
  <si>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</si>
  <si>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</si>
  <si>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</si>
  <si>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</si>
  <si>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</si>
  <si>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</si>
  <si>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</si>
  <si>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</si>
  <si>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</si>
  <si>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</si>
  <si>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</si>
  <si>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</si>
  <si>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</si>
  <si>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</si>
  <si>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</si>
  <si>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</si>
  <si>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</si>
  <si>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</si>
  <si>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</si>
  <si>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</si>
  <si>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</si>
  <si>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</si>
  <si>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</si>
  <si>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</si>
  <si>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</si>
  <si>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</si>
  <si>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</si>
  <si>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</si>
  <si>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</si>
  <si>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</si>
  <si>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</si>
  <si>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</si>
  <si>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</si>
  <si>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</si>
  <si>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</si>
  <si>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</si>
  <si>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</si>
  <si>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</si>
  <si>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</si>
  <si>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</si>
  <si>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</si>
  <si>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</si>
  <si>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</si>
  <si>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</si>
  <si>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</si>
  <si>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</si>
  <si>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</si>
  <si>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</si>
  <si>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</si>
  <si>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</si>
  <si>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</si>
  <si>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</si>
  <si>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</si>
  <si>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</si>
  <si>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</si>
  <si>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</si>
  <si>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</si>
  <si>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</si>
  <si>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</si>
  <si>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</si>
  <si>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</si>
  <si>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</si>
  <si>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</si>
  <si>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</si>
  <si>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</si>
  <si>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</si>
  <si>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</si>
  <si>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</si>
  <si>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</si>
  <si>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</si>
  <si>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</si>
  <si>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</si>
  <si>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</si>
  <si>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</si>
  <si>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</si>
  <si>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</si>
  <si>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</si>
  <si>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</si>
  <si>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</si>
  <si>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</si>
  <si>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</si>
  <si>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</si>
  <si>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</si>
  <si>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</si>
  <si>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</si>
  <si>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</si>
  <si>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</si>
  <si>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</si>
  <si>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</si>
  <si>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</si>
  <si>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</si>
  <si>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</si>
  <si>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</si>
  <si>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</si>
  <si>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</si>
  <si>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</si>
  <si>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</si>
  <si>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</si>
  <si>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</si>
  <si>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</si>
  <si>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</si>
  <si>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</si>
  <si>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</si>
  <si>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</si>
  <si>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</si>
  <si>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</si>
  <si>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</si>
  <si>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</si>
  <si>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</si>
  <si>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</si>
  <si>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</si>
  <si>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</si>
  <si>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</si>
  <si>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</si>
  <si>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</si>
  <si>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</si>
  <si>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</si>
  <si>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</si>
  <si>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</si>
  <si>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</si>
  <si>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</si>
  <si>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</si>
  <si>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</si>
  <si>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</si>
  <si>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</si>
  <si>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</si>
  <si>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</si>
  <si>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</si>
  <si>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</si>
  <si>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</si>
  <si>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</si>
  <si>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</si>
  <si>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</si>
  <si>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</si>
  <si>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</si>
  <si>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</si>
  <si>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</si>
  <si>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</si>
  <si>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</si>
  <si>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</si>
  <si>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</si>
  <si>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</si>
  <si>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</si>
  <si>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</si>
  <si>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</si>
  <si>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</si>
  <si>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</si>
  <si>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</si>
  <si>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</si>
  <si>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</si>
  <si>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</si>
  <si>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</si>
  <si>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</si>
  <si>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</si>
  <si>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</si>
  <si>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</si>
  <si>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</si>
  <si>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</si>
  <si>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</si>
  <si>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</si>
  <si>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</si>
  <si>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</si>
  <si>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</si>
  <si>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</si>
  <si>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</si>
  <si>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</si>
  <si>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</si>
  <si>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</si>
  <si>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</si>
  <si>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</si>
  <si>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</si>
  <si>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</si>
  <si>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</si>
  <si>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</si>
  <si>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</si>
  <si>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</si>
  <si>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</si>
  <si>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</si>
  <si>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</si>
  <si>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</si>
  <si>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</si>
  <si>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</si>
  <si>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</si>
  <si>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</si>
  <si>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</si>
  <si>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</si>
  <si>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</si>
  <si>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</si>
  <si>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</si>
  <si>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</si>
  <si>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</si>
  <si>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</si>
  <si>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</si>
  <si>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</si>
  <si>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</si>
  <si>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</si>
  <si>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</si>
  <si>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</si>
  <si>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</si>
  <si>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</si>
  <si>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</si>
  <si>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</si>
  <si>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</si>
  <si>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</si>
  <si>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</si>
  <si>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</si>
  <si>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</si>
  <si>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</si>
  <si>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</si>
  <si>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</si>
  <si>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</si>
  <si>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</si>
  <si>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</si>
  <si>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</si>
  <si>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</si>
  <si>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</si>
  <si>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</si>
  <si>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</si>
  <si>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</si>
  <si>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</si>
  <si>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</si>
  <si>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</si>
  <si>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</si>
  <si>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</si>
  <si>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</si>
  <si>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</si>
  <si>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</si>
  <si>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</si>
  <si>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</si>
  <si>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</si>
  <si>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</si>
  <si>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</si>
  <si>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</si>
  <si>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</si>
  <si>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</si>
  <si>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</si>
  <si>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</si>
  <si>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</si>
  <si>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</si>
  <si>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</si>
  <si>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</si>
  <si>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</si>
  <si>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</si>
  <si>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</si>
  <si>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</si>
  <si>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</si>
  <si>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</si>
  <si>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</si>
  <si>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</si>
  <si>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</si>
  <si>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</si>
  <si>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</si>
  <si>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</si>
  <si>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</si>
  <si>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</si>
  <si>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</si>
  <si>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</si>
  <si>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</si>
  <si>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</si>
  <si>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</si>
  <si>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</si>
  <si>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</si>
  <si>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</si>
  <si>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</si>
  <si>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</si>
  <si>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</si>
  <si>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</si>
  <si>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</si>
  <si>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</si>
  <si>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</si>
  <si>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</si>
  <si>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</si>
  <si>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</si>
  <si>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</si>
  <si>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</si>
  <si>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</si>
  <si>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</si>
  <si>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</si>
  <si>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</si>
  <si>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</si>
  <si>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</si>
  <si>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</si>
  <si>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</si>
  <si>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</si>
  <si>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</si>
  <si>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</si>
  <si>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</si>
  <si>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</si>
  <si>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</si>
  <si>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</si>
  <si>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</si>
  <si>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</si>
  <si>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</si>
  <si>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</si>
  <si>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</si>
  <si>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</si>
  <si>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</si>
  <si>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</si>
  <si>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</si>
  <si>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</si>
  <si>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</si>
  <si>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</si>
  <si>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</si>
  <si>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</si>
  <si>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</si>
  <si>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</si>
  <si>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</si>
  <si>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</si>
  <si>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</si>
  <si>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</si>
  <si>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</si>
  <si>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</si>
  <si>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</si>
  <si>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</si>
  <si>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</si>
  <si>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</si>
  <si>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</si>
  <si>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</si>
  <si>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</si>
  <si>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</si>
  <si>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</si>
  <si>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</si>
  <si>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</si>
  <si>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</si>
  <si>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</si>
  <si>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</si>
  <si>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</si>
  <si>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</si>
  <si>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</si>
  <si>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</si>
  <si>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</si>
  <si>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</si>
  <si>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</si>
  <si>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</si>
  <si>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</si>
  <si>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</si>
  <si>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</si>
  <si>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</si>
  <si>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</si>
  <si>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</si>
  <si>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</si>
  <si>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</si>
  <si>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</si>
  <si>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</si>
  <si>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</si>
  <si>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</si>
  <si>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</si>
  <si>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</si>
  <si>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</si>
  <si>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</si>
  <si>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</si>
  <si>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</si>
  <si>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</si>
  <si>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</si>
  <si>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</si>
  <si>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</si>
  <si>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</si>
  <si>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</si>
  <si>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</si>
  <si>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</si>
  <si>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</si>
  <si>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</si>
  <si>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</si>
  <si>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</si>
  <si>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</si>
  <si>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</si>
  <si>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</si>
  <si>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</si>
  <si>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</si>
  <si>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</si>
  <si>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</si>
  <si>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</si>
  <si>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</si>
  <si>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</si>
  <si>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</si>
  <si>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</si>
  <si>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</si>
  <si>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</si>
  <si>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</si>
  <si>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</si>
  <si>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</si>
  <si>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</si>
  <si>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</si>
  <si>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</si>
  <si>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</si>
  <si>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</si>
  <si>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</si>
  <si>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</si>
  <si>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</si>
  <si>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</si>
  <si>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</si>
  <si>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</si>
  <si>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</si>
  <si>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</si>
  <si>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</si>
  <si>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</si>
  <si>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</si>
  <si>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</si>
  <si>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</si>
  <si>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</si>
  <si>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</si>
  <si>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</si>
  <si>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</si>
  <si>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</si>
  <si>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</si>
  <si>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</si>
  <si>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</si>
  <si>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</si>
  <si>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</si>
  <si>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</si>
  <si>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</si>
  <si>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</si>
  <si>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</si>
  <si>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</si>
  <si>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</si>
  <si>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</si>
  <si>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</si>
  <si>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</si>
  <si>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</si>
  <si>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</si>
  <si>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</si>
  <si>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</si>
  <si>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</si>
  <si>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</si>
  <si>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</si>
  <si>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</si>
  <si>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</si>
  <si>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</si>
  <si>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</si>
  <si>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</si>
  <si>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</si>
  <si>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</si>
  <si>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</si>
  <si>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</si>
  <si>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</si>
  <si>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</si>
  <si>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</si>
  <si>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</si>
  <si>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</si>
  <si>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</si>
  <si>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</si>
  <si>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</si>
  <si>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</si>
  <si>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</si>
  <si>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</si>
  <si>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</si>
  <si>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</si>
  <si>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</si>
  <si>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</si>
  <si>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</si>
  <si>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</si>
  <si>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</si>
  <si>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</si>
  <si>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</si>
  <si>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</si>
  <si>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</si>
  <si>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</si>
  <si>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</si>
  <si>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</si>
  <si>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</si>
  <si>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</si>
  <si>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</si>
  <si>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</si>
  <si>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</si>
  <si>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</si>
  <si>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</si>
  <si>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</si>
  <si>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</si>
  <si>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</si>
  <si>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</si>
  <si>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</si>
  <si>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</si>
  <si>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</si>
  <si>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</si>
  <si>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</si>
  <si>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</si>
  <si>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</si>
  <si>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</si>
  <si>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</si>
  <si>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</si>
  <si>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</si>
  <si>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</si>
  <si>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</si>
  <si>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</si>
  <si>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</si>
  <si>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</si>
  <si>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</si>
  <si>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</si>
  <si>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</si>
  <si>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</si>
  <si>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</si>
  <si>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</si>
  <si>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</si>
  <si>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</si>
  <si>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</si>
  <si>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</si>
  <si>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</si>
  <si>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</si>
  <si>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</si>
  <si>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</si>
  <si>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</si>
  <si>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</si>
  <si>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</si>
  <si>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</si>
  <si>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</si>
  <si>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</si>
  <si>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</si>
  <si>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</si>
  <si>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</si>
  <si>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</si>
  <si>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</si>
  <si>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</si>
  <si>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</si>
  <si>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</si>
  <si>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</si>
  <si>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</si>
  <si>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</si>
  <si>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</si>
  <si>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</si>
  <si>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</si>
  <si>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</si>
  <si>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</si>
  <si>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</si>
  <si>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</si>
  <si>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</si>
  <si>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</si>
  <si>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</si>
  <si>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</si>
  <si>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</si>
  <si>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</si>
  <si>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</si>
  <si>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</si>
  <si>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</si>
  <si>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</si>
  <si>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</si>
  <si>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</si>
  <si>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</si>
  <si>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</si>
  <si>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</si>
  <si>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</si>
  <si>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</si>
  <si>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</si>
  <si>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</si>
  <si>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</si>
  <si>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</si>
  <si>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</si>
  <si>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</si>
  <si>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</si>
  <si>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</si>
  <si>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</si>
  <si>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</si>
  <si>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</si>
  <si>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</si>
  <si>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</si>
  <si>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</si>
  <si>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</si>
  <si>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</si>
  <si>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</si>
  <si>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</si>
  <si>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</si>
  <si>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</si>
  <si>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</si>
  <si>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</si>
  <si>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</si>
  <si>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</si>
  <si>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</si>
  <si>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</si>
  <si>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</si>
  <si>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</si>
  <si>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</si>
  <si>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</si>
  <si>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</si>
  <si>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</si>
  <si>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</si>
  <si>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</si>
  <si>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</si>
  <si>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</si>
  <si>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</si>
  <si>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</si>
  <si>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</si>
  <si>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</si>
  <si>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</si>
  <si>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</si>
  <si>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</si>
  <si>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</si>
  <si>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</si>
  <si>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</si>
  <si>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</si>
  <si>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</si>
  <si>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</si>
  <si>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</si>
  <si>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</si>
  <si>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</si>
  <si>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</si>
  <si>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</si>
  <si>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</si>
  <si>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</si>
  <si>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</si>
  <si>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</si>
  <si>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</si>
  <si>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</si>
  <si>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</si>
  <si>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</si>
  <si>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</si>
  <si>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</si>
  <si>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</si>
  <si>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</si>
  <si>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</si>
  <si>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</si>
  <si>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</si>
  <si>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</si>
  <si>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</si>
  <si>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</si>
  <si>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</si>
  <si>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</si>
  <si>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</si>
  <si>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</si>
  <si>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</si>
  <si>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</si>
  <si>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</si>
  <si>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</si>
  <si>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</si>
  <si>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</si>
  <si>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</si>
  <si>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</si>
  <si>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</si>
  <si>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</si>
  <si>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</si>
  <si>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</si>
  <si>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</si>
  <si>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</si>
  <si>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</si>
  <si>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</si>
  <si>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</si>
  <si>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</si>
  <si>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</si>
  <si>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</si>
  <si>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</si>
  <si>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</si>
  <si>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</si>
  <si>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</si>
  <si>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</si>
  <si>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</si>
  <si>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</si>
  <si>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</si>
  <si>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</si>
  <si>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</si>
  <si>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</si>
  <si>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</si>
  <si>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</si>
  <si>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</si>
  <si>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</si>
  <si>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</si>
  <si>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</si>
  <si>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</si>
  <si>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</si>
  <si>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</si>
  <si>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</si>
  <si>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</si>
  <si>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</si>
  <si>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</si>
  <si>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</si>
  <si>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</si>
  <si>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</si>
  <si>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</si>
  <si>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</si>
  <si>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</si>
  <si>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</si>
  <si>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</si>
  <si>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</si>
  <si>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</si>
  <si>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</si>
  <si>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</si>
  <si>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</si>
  <si>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</si>
  <si>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</si>
  <si>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</si>
  <si>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</si>
  <si>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</si>
  <si>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</si>
  <si>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</si>
  <si>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</si>
  <si>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</si>
  <si>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</si>
  <si>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</si>
  <si>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</si>
  <si>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</si>
  <si>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</si>
  <si>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</si>
  <si>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</si>
  <si>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</si>
  <si>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</si>
  <si>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</si>
  <si>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</si>
  <si>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</si>
  <si>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</si>
  <si>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</si>
  <si>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</si>
  <si>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</si>
  <si>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</si>
  <si>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</si>
  <si>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</si>
  <si>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</si>
  <si>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</si>
  <si>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</si>
  <si>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</si>
  <si>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</si>
  <si>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</si>
  <si>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</si>
  <si>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</si>
  <si>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</si>
  <si>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</si>
  <si>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</si>
  <si>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</si>
  <si>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</si>
  <si>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</si>
  <si>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</si>
  <si>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</si>
  <si>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</si>
  <si>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</si>
  <si>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</si>
  <si>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</si>
  <si>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</si>
  <si>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</si>
  <si>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</si>
  <si>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</si>
  <si>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</si>
  <si>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</si>
  <si>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</si>
  <si>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</si>
  <si>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</si>
  <si>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</si>
  <si>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</si>
  <si>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</si>
  <si>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</si>
  <si>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</si>
  <si>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</si>
  <si>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</si>
  <si>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</si>
  <si>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</si>
  <si>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</si>
  <si>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</si>
  <si>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</si>
  <si>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</si>
  <si>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</si>
  <si>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</si>
  <si>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</si>
  <si>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</si>
  <si>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</si>
  <si>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</si>
  <si>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</si>
  <si>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</si>
  <si>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</si>
  <si>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</si>
  <si>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</si>
  <si>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</si>
  <si>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</si>
  <si>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</si>
  <si>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</si>
  <si>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</si>
  <si>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</si>
  <si>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</si>
  <si>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</si>
  <si>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</si>
  <si>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</si>
  <si>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</si>
  <si>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</si>
  <si>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</si>
  <si>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</si>
  <si>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</si>
  <si>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</si>
  <si>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</si>
  <si>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</si>
  <si>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</si>
  <si>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</si>
  <si>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</si>
  <si>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</si>
  <si>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</si>
  <si>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</si>
  <si>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</si>
  <si>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</si>
  <si>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</si>
  <si>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</si>
  <si>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</si>
  <si>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</si>
  <si>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</si>
  <si>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</si>
  <si>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</si>
  <si>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</si>
  <si>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</si>
  <si>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</si>
  <si>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</si>
  <si>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</si>
  <si>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</si>
  <si>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</si>
  <si>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</si>
  <si>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</si>
  <si>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</si>
  <si>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</si>
  <si>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</si>
  <si>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</si>
  <si>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</si>
  <si>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</si>
  <si>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</si>
  <si>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</si>
  <si>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</si>
  <si>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</si>
  <si>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</si>
  <si>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</si>
  <si>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</si>
  <si>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</si>
  <si>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</si>
  <si>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</si>
  <si>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</si>
  <si>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</si>
  <si>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</si>
  <si>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</si>
  <si>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</si>
  <si>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</si>
  <si>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</si>
  <si>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</si>
  <si>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</si>
  <si>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</si>
  <si>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</si>
  <si>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</si>
  <si>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</si>
  <si>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</si>
  <si>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</si>
  <si>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</si>
  <si>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</si>
  <si>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</si>
  <si>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</si>
  <si>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</si>
  <si>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</si>
  <si>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</si>
  <si>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</si>
  <si>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</si>
  <si>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</si>
  <si>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</si>
  <si>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</si>
  <si>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</si>
  <si>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</si>
  <si>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</si>
  <si>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</si>
  <si>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</si>
  <si>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</si>
  <si>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</si>
  <si>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</si>
  <si>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</si>
  <si>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</si>
  <si>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</si>
  <si>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</si>
  <si>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</si>
  <si>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</si>
  <si>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</si>
  <si>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</si>
  <si>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</si>
  <si>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</si>
  <si>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</si>
  <si>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</si>
  <si>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</si>
  <si>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</si>
  <si>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</si>
  <si>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</si>
  <si>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</si>
  <si>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</si>
  <si>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</si>
  <si>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</si>
  <si>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</si>
  <si>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</si>
  <si>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</si>
  <si>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</si>
  <si>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</si>
  <si>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</si>
  <si>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</si>
  <si>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</si>
  <si>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</si>
  <si>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</si>
  <si>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</si>
  <si>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</si>
  <si>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</si>
  <si>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</si>
  <si>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</si>
  <si>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</si>
  <si>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</si>
  <si>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</si>
  <si>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</si>
  <si>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</si>
  <si>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</si>
  <si>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</si>
  <si>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</si>
  <si>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</si>
  <si>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</si>
  <si>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</si>
  <si>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</si>
  <si>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</si>
  <si>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</si>
  <si>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</si>
  <si>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</si>
  <si>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</si>
  <si>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</si>
  <si>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</si>
  <si>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</si>
  <si>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</si>
  <si>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</si>
  <si>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</si>
  <si>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</si>
  <si>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</si>
  <si>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</si>
  <si>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</si>
  <si>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</si>
  <si>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</si>
  <si>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</si>
  <si>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</si>
  <si>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</si>
  <si>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</si>
  <si>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</si>
  <si>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</si>
  <si>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</si>
  <si>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</si>
  <si>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</si>
  <si>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</si>
  <si>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</si>
  <si>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</si>
  <si>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</si>
  <si>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</si>
  <si>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</si>
  <si>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</si>
  <si>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</si>
  <si>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</si>
  <si>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</si>
  <si>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</si>
  <si>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</si>
  <si>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</si>
  <si>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</si>
  <si>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</si>
  <si>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</si>
  <si>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</si>
  <si>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</si>
  <si>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</si>
  <si>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</si>
  <si>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</si>
  <si>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</si>
  <si>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</si>
  <si>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</si>
  <si>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</si>
  <si>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</si>
  <si>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</si>
  <si>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</si>
  <si>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</si>
  <si>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</si>
  <si>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</si>
  <si>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</si>
  <si>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</si>
  <si>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</si>
  <si>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</si>
  <si>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</si>
  <si>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</si>
  <si>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</si>
  <si>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</si>
  <si>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</si>
  <si>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</si>
  <si>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</si>
  <si>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</si>
  <si>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</si>
  <si>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</si>
  <si>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</si>
  <si>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</si>
  <si>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</si>
  <si>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</si>
  <si>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</si>
  <si>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</si>
  <si>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</si>
  <si>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</si>
  <si>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</si>
  <si>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</si>
  <si>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</si>
  <si>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</si>
  <si>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</si>
  <si>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</si>
  <si>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</si>
  <si>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</si>
  <si>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</si>
  <si>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</si>
  <si>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</si>
  <si>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</si>
  <si>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</si>
  <si>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</si>
  <si>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</si>
  <si>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</si>
  <si>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</si>
  <si>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</si>
  <si>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</si>
  <si>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</si>
  <si>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</si>
  <si>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</si>
  <si>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</si>
  <si>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</si>
  <si>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</si>
  <si>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</si>
  <si>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</si>
  <si>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</si>
  <si>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</si>
  <si>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</si>
  <si>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</si>
  <si>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</si>
  <si>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</si>
  <si>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</si>
  <si>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</si>
  <si>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</si>
  <si>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</si>
  <si>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</si>
  <si>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</si>
  <si>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</si>
  <si>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</si>
  <si>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</si>
  <si>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</si>
  <si>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</si>
  <si>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</si>
  <si>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</si>
  <si>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</si>
  <si>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</si>
  <si>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</si>
  <si>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</si>
  <si>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</si>
  <si>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</si>
  <si>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</si>
  <si>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</si>
  <si>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</si>
  <si>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</si>
  <si>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</si>
  <si>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</si>
  <si>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</si>
  <si>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</si>
  <si>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</si>
  <si>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</si>
  <si>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</si>
  <si>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</si>
  <si>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</si>
  <si>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</si>
  <si>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</si>
  <si>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</si>
  <si>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</si>
  <si>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</si>
  <si>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</si>
  <si>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</si>
  <si>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</si>
  <si>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</si>
  <si>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</si>
  <si>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</si>
  <si>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</si>
  <si>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</si>
  <si>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</si>
  <si>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</si>
  <si>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</si>
  <si>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</si>
  <si>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</si>
  <si>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</si>
  <si>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</si>
  <si>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</si>
  <si>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</si>
  <si>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</si>
  <si>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</si>
  <si>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</si>
  <si>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</si>
  <si>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</si>
  <si>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</si>
  <si>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</si>
  <si>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</si>
  <si>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</si>
  <si>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</si>
  <si>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</si>
  <si>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</si>
  <si>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</si>
  <si>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</si>
  <si>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</si>
  <si>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</si>
  <si>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</si>
  <si>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</si>
  <si>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</si>
  <si>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</si>
  <si>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</si>
  <si>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</si>
  <si>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</si>
  <si>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</si>
  <si>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</si>
  <si>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</si>
  <si>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</si>
  <si>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</si>
  <si>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</si>
  <si>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</si>
  <si>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</si>
  <si>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</si>
  <si>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</si>
  <si>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</si>
  <si>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</si>
  <si>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</si>
  <si>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</si>
  <si>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</si>
  <si>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</si>
  <si>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</si>
  <si>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</si>
  <si>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</si>
  <si>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</si>
  <si>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</si>
  <si>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</si>
  <si>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</si>
  <si>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</si>
  <si>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</si>
  <si>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</si>
  <si>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</si>
  <si>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</si>
  <si>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</si>
  <si>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</si>
  <si>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</si>
  <si>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</si>
  <si>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</si>
  <si>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</si>
  <si>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</si>
  <si>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</si>
  <si>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</si>
  <si>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</si>
  <si>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</si>
  <si>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</si>
  <si>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</si>
  <si>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</si>
  <si>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</si>
  <si>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</si>
  <si>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</si>
  <si>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</si>
  <si>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</si>
  <si>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</si>
  <si>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</si>
  <si>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</si>
  <si>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</si>
  <si>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</si>
  <si>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</si>
  <si>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</si>
  <si>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</si>
  <si>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</si>
  <si>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</si>
  <si>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</si>
  <si>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</si>
  <si>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</si>
  <si>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</si>
  <si>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</si>
  <si>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</si>
  <si>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</si>
  <si>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</si>
  <si>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</si>
  <si>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</si>
  <si>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</si>
  <si>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</si>
  <si>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</si>
  <si>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</si>
  <si>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</si>
  <si>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</si>
  <si>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</si>
  <si>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</si>
  <si>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</si>
  <si>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</si>
  <si>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</si>
  <si>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</si>
  <si>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</si>
  <si>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</si>
  <si>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</si>
  <si>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</si>
  <si>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</si>
  <si>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</si>
  <si>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</si>
  <si>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</si>
  <si>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</si>
  <si>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</si>
  <si>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</si>
  <si>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</si>
  <si>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</si>
  <si>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</si>
  <si>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</si>
  <si>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</si>
  <si>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</si>
  <si>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</si>
  <si>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</si>
  <si>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</si>
  <si>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</si>
  <si>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</si>
  <si>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</si>
  <si>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</si>
  <si>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</si>
  <si>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</si>
  <si>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</si>
  <si>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</si>
  <si>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</si>
  <si>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</si>
  <si>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</si>
  <si>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</si>
  <si>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</si>
  <si>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</si>
  <si>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</si>
  <si>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</si>
  <si>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</si>
  <si>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</si>
  <si>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</si>
  <si>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</si>
  <si>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</si>
  <si>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</si>
  <si>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</si>
  <si>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</si>
  <si>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</si>
  <si>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</si>
  <si>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</si>
  <si>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</si>
  <si>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</si>
  <si>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</si>
  <si>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</si>
  <si>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</si>
  <si>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</si>
  <si>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</si>
  <si>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</si>
  <si>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</si>
  <si>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</si>
  <si>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</si>
  <si>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</si>
  <si>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</si>
  <si>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</si>
  <si>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</si>
  <si>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</si>
  <si>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</si>
  <si>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</si>
  <si>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</si>
  <si>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</si>
  <si>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</si>
  <si>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</si>
  <si>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</si>
  <si>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</si>
  <si>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</si>
  <si>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</si>
  <si>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</si>
  <si>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</si>
  <si>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</si>
  <si>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</si>
  <si>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</si>
  <si>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</si>
  <si>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</si>
  <si>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</si>
  <si>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</si>
  <si>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</si>
  <si>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</si>
  <si>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</si>
  <si>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</si>
  <si>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</si>
  <si>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</si>
  <si>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</si>
  <si>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</si>
  <si>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</si>
  <si>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</si>
  <si>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</si>
  <si>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</si>
  <si>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</si>
  <si>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</si>
  <si>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</si>
  <si>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</si>
  <si>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</si>
  <si>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</si>
  <si>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</si>
  <si>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</si>
  <si>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</si>
  <si>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</si>
  <si>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</si>
  <si>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</si>
  <si>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</si>
  <si>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</si>
  <si>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</si>
  <si>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</si>
  <si>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</si>
  <si>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</si>
  <si>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</si>
  <si>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</si>
  <si>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</si>
  <si>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</si>
  <si>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</si>
  <si>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</si>
  <si>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</si>
  <si>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</si>
  <si>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</si>
  <si>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</si>
  <si>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</si>
  <si>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</si>
  <si>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</si>
  <si>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</si>
  <si>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</si>
  <si>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</si>
  <si>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</si>
  <si>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</si>
  <si>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</si>
  <si>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</si>
  <si>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</si>
  <si>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</si>
  <si>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</si>
  <si>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</si>
  <si>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</si>
  <si>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</si>
  <si>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</si>
  <si>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</si>
  <si>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</si>
  <si>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</si>
  <si>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</si>
  <si>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</si>
  <si>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</si>
  <si>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</si>
  <si>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</si>
  <si>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</si>
  <si>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</si>
  <si>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</si>
  <si>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</si>
  <si>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</si>
  <si>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</si>
  <si>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</si>
  <si>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</si>
  <si>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</si>
  <si>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</si>
  <si>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</si>
  <si>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</si>
  <si>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</si>
  <si>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</si>
  <si>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</si>
  <si>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</si>
  <si>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</si>
  <si>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</si>
  <si>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</si>
  <si>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</si>
  <si>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</si>
  <si>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</si>
  <si>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</si>
  <si>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</si>
  <si>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</si>
  <si>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</si>
  <si>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</si>
  <si>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</si>
  <si>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</si>
  <si>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</si>
  <si>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</si>
  <si>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</si>
  <si>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</si>
  <si>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</si>
  <si>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</si>
  <si>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</si>
  <si>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</si>
  <si>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</si>
  <si>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</si>
  <si>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</si>
  <si>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</si>
  <si>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</si>
  <si>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</si>
  <si>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</si>
  <si>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</si>
  <si>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</si>
  <si>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</si>
  <si>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</si>
  <si>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</si>
  <si>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</si>
  <si>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</si>
  <si>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</si>
  <si>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</si>
  <si>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</si>
  <si>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</si>
  <si>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</si>
  <si>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</si>
  <si>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</si>
  <si>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</si>
  <si>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</si>
  <si>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</si>
  <si>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</si>
  <si>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</si>
  <si>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</si>
  <si>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</si>
  <si>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</si>
  <si>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</si>
  <si>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</si>
  <si>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</si>
  <si>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</si>
  <si>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</si>
  <si>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</si>
  <si>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</si>
  <si>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</si>
  <si>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</si>
  <si>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</si>
  <si>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</si>
  <si>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</si>
  <si>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</si>
  <si>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</si>
  <si>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</si>
  <si>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</si>
  <si>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</si>
  <si>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</si>
  <si>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</si>
  <si>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</si>
  <si>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</si>
  <si>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</si>
  <si>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</si>
  <si>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</si>
  <si>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</si>
  <si>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</si>
  <si>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</si>
  <si>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</si>
  <si>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</si>
  <si>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</si>
  <si>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</si>
  <si>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</si>
  <si>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</si>
  <si>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</si>
  <si>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</si>
  <si>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</si>
  <si>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</si>
  <si>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</si>
  <si>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</si>
  <si>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</si>
  <si>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</si>
  <si>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</si>
  <si>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</si>
  <si>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</si>
  <si>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</si>
  <si>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</si>
  <si>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</si>
  <si>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</si>
  <si>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</si>
  <si>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</si>
  <si>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</si>
  <si>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</si>
  <si>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</si>
  <si>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</si>
  <si>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</si>
  <si>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</si>
  <si>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</si>
  <si>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</si>
  <si>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</si>
  <si>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</si>
  <si>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</si>
  <si>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</si>
  <si>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</si>
  <si>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</si>
  <si>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</si>
  <si>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</si>
  <si>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</si>
  <si>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</si>
  <si>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</si>
  <si>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</si>
  <si>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</si>
  <si>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</si>
  <si>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</si>
  <si>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</si>
  <si>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</si>
  <si>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</si>
  <si>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</si>
  <si>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</si>
  <si>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</si>
  <si>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</si>
  <si>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</si>
  <si>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</si>
  <si>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</si>
  <si>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</si>
  <si>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</si>
  <si>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</si>
  <si>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</si>
  <si>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</si>
  <si>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</si>
  <si>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</si>
  <si>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</si>
  <si>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</si>
  <si>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</si>
  <si>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</si>
  <si>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</si>
  <si>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</si>
  <si>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</si>
  <si>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</si>
  <si>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</si>
  <si>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</si>
  <si>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</si>
  <si>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</si>
  <si>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</si>
  <si>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</si>
  <si>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</si>
  <si>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</si>
  <si>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</si>
  <si>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</si>
  <si>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</si>
  <si>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</si>
  <si>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</si>
  <si>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</si>
  <si>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</si>
  <si>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</si>
  <si>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</si>
  <si>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</si>
  <si>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</si>
  <si>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</si>
  <si>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</si>
  <si>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</si>
  <si>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</si>
  <si>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</si>
  <si>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</si>
  <si>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</si>
  <si>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</si>
  <si>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</si>
  <si>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</si>
  <si>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</si>
  <si>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</si>
  <si>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</si>
  <si>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</si>
  <si>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</si>
  <si>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</si>
  <si>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</si>
  <si>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</si>
  <si>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</si>
  <si>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</si>
  <si>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</si>
  <si>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</si>
  <si>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</si>
  <si>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</si>
  <si>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</si>
  <si>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</si>
  <si>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</si>
  <si>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</si>
  <si>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</si>
  <si>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</si>
  <si>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</si>
  <si>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</si>
  <si>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</si>
  <si>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</si>
  <si>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</si>
  <si>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</si>
  <si>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</si>
  <si>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</si>
  <si>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</si>
  <si>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</si>
  <si>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</si>
  <si>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</si>
  <si>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</si>
  <si>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</si>
  <si>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</si>
  <si>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</si>
  <si>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</si>
  <si>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</si>
  <si>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</si>
  <si>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</si>
  <si>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</si>
  <si>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</si>
  <si>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</si>
  <si>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</si>
  <si>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</si>
  <si>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</si>
  <si>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</si>
  <si>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</si>
  <si>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</si>
  <si>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</si>
  <si>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</si>
  <si>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</si>
  <si>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</si>
  <si>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</si>
  <si>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</si>
  <si>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</si>
  <si>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</si>
  <si>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</si>
  <si>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</si>
  <si>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</si>
  <si>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</si>
  <si>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</si>
  <si>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</si>
  <si>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</si>
  <si>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</si>
  <si>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</si>
  <si>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</si>
  <si>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</si>
  <si>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</si>
  <si>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</si>
  <si>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</si>
  <si>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</si>
  <si>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</si>
  <si>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</si>
  <si>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</si>
  <si>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</si>
  <si>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</si>
  <si>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</si>
  <si>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</si>
  <si>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</si>
  <si>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</si>
  <si>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</si>
  <si>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</si>
  <si>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</si>
  <si>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</si>
  <si>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</si>
  <si>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</si>
  <si>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</si>
  <si>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</si>
  <si>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</si>
  <si>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</si>
  <si>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</si>
  <si>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</si>
  <si>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</si>
  <si>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</si>
  <si>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</si>
  <si>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</si>
  <si>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</si>
  <si>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</si>
  <si>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</si>
  <si>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</si>
  <si>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</si>
  <si>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</si>
  <si>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</si>
  <si>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</si>
  <si>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</si>
  <si>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</si>
  <si>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</si>
  <si>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</si>
  <si>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</si>
  <si>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</si>
  <si>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</si>
  <si>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</si>
  <si>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</si>
  <si>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</si>
  <si>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</si>
  <si>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</si>
  <si>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</si>
  <si>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</si>
  <si>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</si>
  <si>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</si>
  <si>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</si>
  <si>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</si>
  <si>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</si>
  <si>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</si>
  <si>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</si>
  <si>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</si>
  <si>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</si>
  <si>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</si>
  <si>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</si>
  <si>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</si>
  <si>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</si>
  <si>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</si>
  <si>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</si>
  <si>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</si>
  <si>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</si>
  <si>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</si>
  <si>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</si>
  <si>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</si>
  <si>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</si>
  <si>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</si>
  <si>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</si>
  <si>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</si>
  <si>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</si>
  <si>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</si>
  <si>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</si>
  <si>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</si>
  <si>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</si>
  <si>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</si>
  <si>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</si>
  <si>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</si>
  <si>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</si>
  <si>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</si>
  <si>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</si>
  <si>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</si>
  <si>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</si>
  <si>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</si>
  <si>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</si>
  <si>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</si>
  <si>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</si>
  <si>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</si>
  <si>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</si>
  <si>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</si>
  <si>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</si>
  <si>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</si>
  <si>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</si>
  <si>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</si>
  <si>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</si>
  <si>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</si>
  <si>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</si>
  <si>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</si>
  <si>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</si>
  <si>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</si>
  <si>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</si>
  <si>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</si>
  <si>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</si>
  <si>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</si>
  <si>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</si>
  <si>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</si>
  <si>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</si>
  <si>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</si>
  <si>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</si>
  <si>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</si>
  <si>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</si>
  <si>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</si>
  <si>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</si>
  <si>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</si>
  <si>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</si>
  <si>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</si>
  <si>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</si>
  <si>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</si>
  <si>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</si>
  <si>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</si>
  <si>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</si>
  <si>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</si>
  <si>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</si>
  <si>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</si>
  <si>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</si>
  <si>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</si>
  <si>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</si>
  <si>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</si>
  <si>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</si>
  <si>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</si>
  <si>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</si>
  <si>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</si>
  <si>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</si>
  <si>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</si>
  <si>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</si>
  <si>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</si>
  <si>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</si>
  <si>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</si>
  <si>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</si>
  <si>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</si>
  <si>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</si>
  <si>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</si>
  <si>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</si>
  <si>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</si>
  <si>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</si>
  <si>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</si>
  <si>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</si>
  <si>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</si>
  <si>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</si>
  <si>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</si>
  <si>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</si>
  <si>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</si>
  <si>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</si>
  <si>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</si>
  <si>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</si>
  <si>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</si>
  <si>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</si>
  <si>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</si>
  <si>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</si>
  <si>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</si>
  <si>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</si>
  <si>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</si>
  <si>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</si>
  <si>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</si>
  <si>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</si>
  <si>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</si>
  <si>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</si>
  <si>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</si>
  <si>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</si>
  <si>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</si>
  <si>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</si>
  <si>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</si>
  <si>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</si>
  <si>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</si>
  <si>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</si>
  <si>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</si>
  <si>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</si>
  <si>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</si>
  <si>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</si>
  <si>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</si>
  <si>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</si>
  <si>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</si>
  <si>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</si>
  <si>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</si>
  <si>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</si>
  <si>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</si>
  <si>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</si>
  <si>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</si>
  <si>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</si>
  <si>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</si>
  <si>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</si>
  <si>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</si>
  <si>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</si>
  <si>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</si>
  <si>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</si>
  <si>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</si>
  <si>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</si>
  <si>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</si>
  <si>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</si>
  <si>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</si>
  <si>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</si>
  <si>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</si>
  <si>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</si>
  <si>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</si>
  <si>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</si>
  <si>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</si>
  <si>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</si>
  <si>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</si>
  <si>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</si>
  <si>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</si>
  <si>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</si>
  <si>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</si>
  <si>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</si>
  <si>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</si>
  <si>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</si>
  <si>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</si>
  <si>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</si>
  <si>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</si>
  <si>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</si>
  <si>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</si>
  <si>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</si>
  <si>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</si>
  <si>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</si>
  <si>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</si>
  <si>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</si>
  <si>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</si>
  <si>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</si>
  <si>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</si>
  <si>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</si>
  <si>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</si>
  <si>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</si>
  <si>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</si>
  <si>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</si>
  <si>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</si>
  <si>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</si>
  <si>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</si>
  <si>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</si>
  <si>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</si>
  <si>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</si>
  <si>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</si>
  <si>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</si>
  <si>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</si>
  <si>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</si>
  <si>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</si>
  <si>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</si>
  <si>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</si>
  <si>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</si>
  <si>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</si>
  <si>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</si>
  <si>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</si>
  <si>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</si>
  <si>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</si>
  <si>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</si>
  <si>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</si>
  <si>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</si>
  <si>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</si>
  <si>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</si>
  <si>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</si>
  <si>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</si>
  <si>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</si>
  <si>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</si>
  <si>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</si>
  <si>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</si>
  <si>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</si>
  <si>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</si>
  <si>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</si>
  <si>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</si>
  <si>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</si>
  <si>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</si>
  <si>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</si>
  <si>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</si>
  <si>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</si>
  <si>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</si>
  <si>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</si>
  <si>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</si>
  <si>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</si>
  <si>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</si>
  <si>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</si>
  <si>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</si>
  <si>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</si>
  <si>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</si>
  <si>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</si>
  <si>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</si>
  <si>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</si>
  <si>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</si>
  <si>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</si>
  <si>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</si>
  <si>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</si>
  <si>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</si>
  <si>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</si>
  <si>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</si>
  <si>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</si>
  <si>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</si>
  <si>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</si>
  <si>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</si>
  <si>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</si>
  <si>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</si>
  <si>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</si>
  <si>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</si>
  <si>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</si>
  <si>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</si>
  <si>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</si>
  <si>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</si>
  <si>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</si>
  <si>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</si>
  <si>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</si>
  <si>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</si>
  <si>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</si>
  <si>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</si>
  <si>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</si>
  <si>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</si>
  <si>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</si>
  <si>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</si>
  <si>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</si>
  <si>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</si>
  <si>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</si>
  <si>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</si>
  <si>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</si>
  <si>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</si>
  <si>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</si>
  <si>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</si>
  <si>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</si>
  <si>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</si>
  <si>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</si>
  <si>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</si>
  <si>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</si>
  <si>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</si>
  <si>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</si>
  <si>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</si>
  <si>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</si>
  <si>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</si>
  <si>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</si>
  <si>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</si>
  <si>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</si>
  <si>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</si>
  <si>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</si>
  <si>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</si>
  <si>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</si>
  <si>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</si>
  <si>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</si>
  <si>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</si>
  <si>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</si>
  <si>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</si>
  <si>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</si>
  <si>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</si>
  <si>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</si>
  <si>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</si>
  <si>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</si>
  <si>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</si>
  <si>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</si>
  <si>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</si>
  <si>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</si>
  <si>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</si>
  <si>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</si>
  <si>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</si>
  <si>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</si>
  <si>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</si>
  <si>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</si>
  <si>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</si>
  <si>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</si>
  <si>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</si>
  <si>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</si>
  <si>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</si>
  <si>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</si>
  <si>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</si>
  <si>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</si>
  <si>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</si>
  <si>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</si>
  <si>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</si>
  <si>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</si>
  <si>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</si>
  <si>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</si>
  <si>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</si>
  <si>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</si>
  <si>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</si>
  <si>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</si>
  <si>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</si>
  <si>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</si>
  <si>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</si>
  <si>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</si>
  <si>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</si>
  <si>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</si>
  <si>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</si>
  <si>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</si>
  <si>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</si>
  <si>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</si>
  <si>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</si>
  <si>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</si>
  <si>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</si>
  <si>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</si>
  <si>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</si>
  <si>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</si>
  <si>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</si>
  <si>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</si>
  <si>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</si>
  <si>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</si>
  <si>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</si>
  <si>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</si>
  <si>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</si>
  <si>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</si>
  <si>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</si>
  <si>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</si>
  <si>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</si>
  <si>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</si>
  <si>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</si>
  <si>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</si>
  <si>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</si>
  <si>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</si>
  <si>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</si>
  <si>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</si>
  <si>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</si>
  <si>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</si>
  <si>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</si>
  <si>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</si>
  <si>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</si>
  <si>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</si>
  <si>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</si>
  <si>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</si>
  <si>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</si>
  <si>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</si>
  <si>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</si>
  <si>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</si>
  <si>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</si>
  <si>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</si>
  <si>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</si>
  <si>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</si>
  <si>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</si>
  <si>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</si>
  <si>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</si>
  <si>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</si>
  <si>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</si>
  <si>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</si>
  <si>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</si>
  <si>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</si>
  <si>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</si>
  <si>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</si>
  <si>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</si>
  <si>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</si>
  <si>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</si>
  <si>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</si>
  <si>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</si>
  <si>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</si>
  <si>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</si>
  <si>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</si>
  <si>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</si>
  <si>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</si>
  <si>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</si>
  <si>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</si>
  <si>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</si>
  <si>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</si>
  <si>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</si>
  <si>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</si>
  <si>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</si>
  <si>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</si>
  <si>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</si>
  <si>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</si>
  <si>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</si>
  <si>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</si>
  <si>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</si>
  <si>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</si>
  <si>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</si>
  <si>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</si>
  <si>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</si>
  <si>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</si>
  <si>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</si>
  <si>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</si>
  <si>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</si>
  <si>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</si>
  <si>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</si>
  <si>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</si>
  <si>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</si>
  <si>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</si>
  <si>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</si>
  <si>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</si>
  <si>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</si>
  <si>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</si>
  <si>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</si>
  <si>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</si>
  <si>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</si>
  <si>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</si>
  <si>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</si>
  <si>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</si>
  <si>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</si>
  <si>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</si>
  <si>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</si>
  <si>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</si>
  <si>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</si>
  <si>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</si>
  <si>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</si>
  <si>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</si>
  <si>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</si>
  <si>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</si>
  <si>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</si>
  <si>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</si>
  <si>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</si>
  <si>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</si>
  <si>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</si>
  <si>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</si>
  <si>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</si>
  <si>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</si>
  <si>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</si>
  <si>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</si>
  <si>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</si>
  <si>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</si>
  <si>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</si>
  <si>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</si>
  <si>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</si>
  <si>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</si>
  <si>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</si>
  <si>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</si>
  <si>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</si>
  <si>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</si>
  <si>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</si>
  <si>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</si>
  <si>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</si>
  <si>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</si>
  <si>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</si>
  <si>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</si>
  <si>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</si>
  <si>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</si>
  <si>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</si>
  <si>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</si>
  <si>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</si>
  <si>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</si>
  <si>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</si>
  <si>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</si>
  <si>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</si>
  <si>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</si>
  <si>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</si>
  <si>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</si>
  <si>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</si>
  <si>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</si>
  <si>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</si>
  <si>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</si>
  <si>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</si>
  <si>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</si>
  <si>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</si>
  <si>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</si>
  <si>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</si>
  <si>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</si>
  <si>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</si>
  <si>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</si>
  <si>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</si>
  <si>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</si>
  <si>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</si>
  <si>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</si>
  <si>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</si>
  <si>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</si>
  <si>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</si>
  <si>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</si>
  <si>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</si>
  <si>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</si>
  <si>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</si>
  <si>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</si>
  <si>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</si>
  <si>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</si>
  <si>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</si>
  <si>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</si>
  <si>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</si>
  <si>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</si>
  <si>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</si>
  <si>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</si>
  <si>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</si>
  <si>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</si>
  <si>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</si>
  <si>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</si>
  <si>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</si>
  <si>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</si>
  <si>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</si>
  <si>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</si>
  <si>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</si>
  <si>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</si>
  <si>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</si>
  <si>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</si>
  <si>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</si>
  <si>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</si>
  <si>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</si>
  <si>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</si>
  <si>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</si>
  <si>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</si>
  <si>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</si>
  <si>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</si>
  <si>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</si>
  <si>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</si>
  <si>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</si>
  <si>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</si>
  <si>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</si>
  <si>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</si>
  <si>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</si>
  <si>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</si>
  <si>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</si>
  <si>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</si>
  <si>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</si>
  <si>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</si>
  <si>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</si>
  <si>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</si>
  <si>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</si>
  <si>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</si>
  <si>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</si>
  <si>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</si>
  <si>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</si>
  <si>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</si>
  <si>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</si>
  <si>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</si>
  <si>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</si>
  <si>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</si>
  <si>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</si>
  <si>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</si>
  <si>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</si>
  <si>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</si>
  <si>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</si>
  <si>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</si>
  <si>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</si>
  <si>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</si>
  <si>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</si>
  <si>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</si>
  <si>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</si>
  <si>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</si>
  <si>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</si>
  <si>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</si>
  <si>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</si>
  <si>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</si>
  <si>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</si>
  <si>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</si>
  <si>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</si>
  <si>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</si>
  <si>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</si>
  <si>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</si>
  <si>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</si>
  <si>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</si>
  <si>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</si>
  <si>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</si>
  <si>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</si>
  <si>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</si>
  <si>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</si>
  <si>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</si>
  <si>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</si>
  <si>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</si>
  <si>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</si>
  <si>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</si>
  <si>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</si>
  <si>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</si>
  <si>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</si>
  <si>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</si>
  <si>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</si>
  <si>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</si>
  <si>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</si>
  <si>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</si>
  <si>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</si>
  <si>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</si>
  <si>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</si>
  <si>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</si>
  <si>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</si>
  <si>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</si>
  <si>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</si>
  <si>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</si>
  <si>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</si>
  <si>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</si>
  <si>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</si>
  <si>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</si>
  <si>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</si>
  <si>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</si>
  <si>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</si>
  <si>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</si>
  <si>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</si>
  <si>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</si>
  <si>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</si>
  <si>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</si>
  <si>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</si>
  <si>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</si>
  <si>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</si>
  <si>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</si>
  <si>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</si>
  <si>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</si>
  <si>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</si>
  <si>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</si>
  <si>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</si>
  <si>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</si>
  <si>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</si>
  <si>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</si>
  <si>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</si>
  <si>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</si>
  <si>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</si>
  <si>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</si>
  <si>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</si>
  <si>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</si>
  <si>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</si>
  <si>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</si>
  <si>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</si>
  <si>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</si>
  <si>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</si>
  <si>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</si>
  <si>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</si>
  <si>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</si>
  <si>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</si>
  <si>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</si>
  <si>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</si>
  <si>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</si>
  <si>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</si>
  <si>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</si>
  <si>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</si>
  <si>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</si>
  <si>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</si>
  <si>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</si>
  <si>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</si>
  <si>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</si>
  <si>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</si>
  <si>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</si>
  <si>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</si>
  <si>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</si>
  <si>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</si>
  <si>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</si>
  <si>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</si>
  <si>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</si>
  <si>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</si>
  <si>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</si>
  <si>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</si>
  <si>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</si>
  <si>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</si>
  <si>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</si>
  <si>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</si>
  <si>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</si>
  <si>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</si>
  <si>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</si>
  <si>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</si>
  <si>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</si>
  <si>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</si>
  <si>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</si>
  <si>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</si>
  <si>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</si>
  <si>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</si>
  <si>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</si>
  <si>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</si>
  <si>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</si>
  <si>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</si>
  <si>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</si>
  <si>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</si>
  <si>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</si>
  <si>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</si>
  <si>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</si>
  <si>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</si>
  <si>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</si>
  <si>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</si>
  <si>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</si>
  <si>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</si>
  <si>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</si>
  <si>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</si>
  <si>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</si>
  <si>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</si>
  <si>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</si>
  <si>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</si>
  <si>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</si>
  <si>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</si>
  <si>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</si>
  <si>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</si>
  <si>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</si>
  <si>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</si>
  <si>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</si>
  <si>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</si>
  <si>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</si>
  <si>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</si>
  <si>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</si>
  <si>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</si>
  <si>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</si>
  <si>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</si>
  <si>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</si>
  <si>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</si>
  <si>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</si>
  <si>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</si>
  <si>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</si>
  <si>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</si>
  <si>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</si>
  <si>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</si>
  <si>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</si>
  <si>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</si>
  <si>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</si>
  <si>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</si>
  <si>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</si>
  <si>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</si>
  <si>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</si>
  <si>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</si>
  <si>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</si>
  <si>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</si>
  <si>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</si>
  <si>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</si>
  <si>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</si>
  <si>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</si>
  <si>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</si>
  <si>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</si>
  <si>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</si>
  <si>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</si>
  <si>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</si>
  <si>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</si>
  <si>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</si>
  <si>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</si>
  <si>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</si>
  <si>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</si>
  <si>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</si>
  <si>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</si>
  <si>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</si>
  <si>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</si>
  <si>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</si>
  <si>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</si>
  <si>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</si>
  <si>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</si>
  <si>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</si>
  <si>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</si>
  <si>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</si>
  <si>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</si>
  <si>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</si>
  <si>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</si>
  <si>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</si>
  <si>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</si>
  <si>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</si>
  <si>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</si>
  <si>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</si>
  <si>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</si>
  <si>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</si>
  <si>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</si>
  <si>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</si>
  <si>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</si>
  <si>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</si>
  <si>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</si>
  <si>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</si>
  <si>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</si>
  <si>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</si>
  <si>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</si>
  <si>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</si>
  <si>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</si>
  <si>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</si>
  <si>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</si>
  <si>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</si>
  <si>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</si>
  <si>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</si>
  <si>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</si>
  <si>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</si>
  <si>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</si>
  <si>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</si>
  <si>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</si>
  <si>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</si>
  <si>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</si>
  <si>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</si>
  <si>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</si>
  <si>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</si>
  <si>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</si>
  <si>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</si>
  <si>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</si>
  <si>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</si>
  <si>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</si>
  <si>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</si>
  <si>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</si>
  <si>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</si>
  <si>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</si>
  <si>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</si>
  <si>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</si>
  <si>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</si>
  <si>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</si>
  <si>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</si>
  <si>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</si>
  <si>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</si>
  <si>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</si>
  <si>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</si>
  <si>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</si>
  <si>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</si>
  <si>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</si>
  <si>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</si>
  <si>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</si>
  <si>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</si>
  <si>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</si>
  <si>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</si>
  <si>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</si>
  <si>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</si>
  <si>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</si>
  <si>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</si>
  <si>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</si>
  <si>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</si>
  <si>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</si>
  <si>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</si>
  <si>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</si>
  <si>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</si>
  <si>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</si>
  <si>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</si>
  <si>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</si>
  <si>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</si>
  <si>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</si>
  <si>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</si>
  <si>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</si>
  <si>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</si>
  <si>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</si>
  <si>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</si>
  <si>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</si>
  <si>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</si>
  <si>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</si>
  <si>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</si>
  <si>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</si>
  <si>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</si>
  <si>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</si>
  <si>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</si>
  <si>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</si>
  <si>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</si>
  <si>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</si>
  <si>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</si>
  <si>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</si>
  <si>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</si>
  <si>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</si>
  <si>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</si>
  <si>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</si>
  <si>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</si>
  <si>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</si>
  <si>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</si>
  <si>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</si>
  <si>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</si>
  <si>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</si>
  <si>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</si>
  <si>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</si>
  <si>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</si>
  <si>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</si>
  <si>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</si>
  <si>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</si>
  <si>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</si>
  <si>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</si>
  <si>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</si>
  <si>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</si>
  <si>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</si>
  <si>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</si>
  <si>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</si>
  <si>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</si>
  <si>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</si>
  <si>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</si>
  <si>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</si>
  <si>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</si>
  <si>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</si>
  <si>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</si>
  <si>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</si>
  <si>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</si>
  <si>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</si>
  <si>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</si>
  <si>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</si>
  <si>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</si>
  <si>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</si>
  <si>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</si>
  <si>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</si>
  <si>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</si>
  <si>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</si>
  <si>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</si>
  <si>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</si>
  <si>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</si>
  <si>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</si>
  <si>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</si>
  <si>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</si>
  <si>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</si>
  <si>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</si>
  <si>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</si>
  <si>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</si>
  <si>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</si>
  <si>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</si>
  <si>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</si>
  <si>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</si>
  <si>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</si>
  <si>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</si>
  <si>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</si>
  <si>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</si>
  <si>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</si>
  <si>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</si>
  <si>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</si>
  <si>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</si>
  <si>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</si>
  <si>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</si>
  <si>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</si>
  <si>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</si>
  <si>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</si>
  <si>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</si>
  <si>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</si>
  <si>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</si>
  <si>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</si>
  <si>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</si>
  <si>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</si>
  <si>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</si>
  <si>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</si>
  <si>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</si>
  <si>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</si>
  <si>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</si>
  <si>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</si>
  <si>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</si>
  <si>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</si>
  <si>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</si>
  <si>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</si>
  <si>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</si>
  <si>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</si>
  <si>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</si>
  <si>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</si>
  <si>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</si>
  <si>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</si>
  <si>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</si>
  <si>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</si>
  <si>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</si>
  <si>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</si>
  <si>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</si>
  <si>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</si>
  <si>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</si>
  <si>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</si>
  <si>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</si>
  <si>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</si>
  <si>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</si>
  <si>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</si>
  <si>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</si>
  <si>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</si>
  <si>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</si>
  <si>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</si>
  <si>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</si>
  <si>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</si>
  <si>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</si>
  <si>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</si>
  <si>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</si>
  <si>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</si>
  <si>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</si>
  <si>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</si>
  <si>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</si>
  <si>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</si>
  <si>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</si>
  <si>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</si>
  <si>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</si>
  <si>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</si>
  <si>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</si>
  <si>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</si>
  <si>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</si>
  <si>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</si>
  <si>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</si>
  <si>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</si>
  <si>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</si>
  <si>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</si>
  <si>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</si>
  <si>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</si>
  <si>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</si>
  <si>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</si>
  <si>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</si>
  <si>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</si>
  <si>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</si>
  <si>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</si>
  <si>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</si>
  <si>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</si>
  <si>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</si>
  <si>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</si>
  <si>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</si>
  <si>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</si>
  <si>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</si>
  <si>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</si>
  <si>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</si>
  <si>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</si>
  <si>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</si>
  <si>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</si>
  <si>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</si>
  <si>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</si>
  <si>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</si>
  <si>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</si>
  <si>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</si>
  <si>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</si>
  <si>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</si>
  <si>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</si>
  <si>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</si>
  <si>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</si>
  <si>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</si>
  <si>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</si>
  <si>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</si>
  <si>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</si>
  <si>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</si>
  <si>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</si>
  <si>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</si>
  <si>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</si>
  <si>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</si>
  <si>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</si>
  <si>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</si>
  <si>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</si>
  <si>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</si>
  <si>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</si>
  <si>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</si>
  <si>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</si>
  <si>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</si>
  <si>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</si>
  <si>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</si>
  <si>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</si>
  <si>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</si>
  <si>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</si>
  <si>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</si>
  <si>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</si>
  <si>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</si>
  <si>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</si>
  <si>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</si>
  <si>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</si>
  <si>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</si>
  <si>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</si>
  <si>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</si>
  <si>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</si>
  <si>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</si>
  <si>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</si>
  <si>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</si>
  <si>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</si>
  <si>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</si>
  <si>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</si>
  <si>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</si>
  <si>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</si>
  <si>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</si>
  <si>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</si>
  <si>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</si>
  <si>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</si>
  <si>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</si>
  <si>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</si>
  <si>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</si>
  <si>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</si>
  <si>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</si>
  <si>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</si>
  <si>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</si>
  <si>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</si>
  <si>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</si>
  <si>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</si>
  <si>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</si>
  <si>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</si>
  <si>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</si>
  <si>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</si>
  <si>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</si>
  <si>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</si>
  <si>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</si>
  <si>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</si>
  <si>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</si>
  <si>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</si>
  <si>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</si>
  <si>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</si>
  <si>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</si>
  <si>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</si>
  <si>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</si>
  <si>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</si>
  <si>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</si>
  <si>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</si>
  <si>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</si>
  <si>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</si>
  <si>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</si>
  <si>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</si>
  <si>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</si>
  <si>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</si>
  <si>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</si>
  <si>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</si>
  <si>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</si>
  <si>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</si>
  <si>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</si>
  <si>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</si>
  <si>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</si>
  <si>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</si>
  <si>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</si>
  <si>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</si>
  <si>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</si>
  <si>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</si>
  <si>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</si>
  <si>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</si>
  <si>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</si>
  <si>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</si>
  <si>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</si>
  <si>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</si>
  <si>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</si>
  <si>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</si>
  <si>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</si>
  <si>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</si>
  <si>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</si>
  <si>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</si>
  <si>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</si>
  <si>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</si>
  <si>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</si>
  <si>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</si>
  <si>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</si>
  <si>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</si>
  <si>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</si>
  <si>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</si>
  <si>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</si>
  <si>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</si>
  <si>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</si>
  <si>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</si>
  <si>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</si>
  <si>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</si>
  <si>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</si>
  <si>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</si>
  <si>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</si>
  <si>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</si>
  <si>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</si>
  <si>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</si>
  <si>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</si>
  <si>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</si>
  <si>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</si>
  <si>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</si>
  <si>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</si>
  <si>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</si>
  <si>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</si>
  <si>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</si>
  <si>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</si>
  <si>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</si>
  <si>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</si>
  <si>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</si>
  <si>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</si>
  <si>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</si>
  <si>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</si>
  <si>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</si>
  <si>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</si>
  <si>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</si>
  <si>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</si>
  <si>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</si>
  <si>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</si>
  <si>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</si>
  <si>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</si>
  <si>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</si>
  <si>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</si>
  <si>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</si>
  <si>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</si>
  <si>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</si>
  <si>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</si>
  <si>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</si>
  <si>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</si>
  <si>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</si>
  <si>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</si>
  <si>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</si>
  <si>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</si>
  <si>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</si>
  <si>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</si>
  <si>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</si>
  <si>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</si>
  <si>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</si>
  <si>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</si>
  <si>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</si>
  <si>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</si>
  <si>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</si>
  <si>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</si>
  <si>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</si>
  <si>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</si>
  <si>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</si>
  <si>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</si>
  <si>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</si>
  <si>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</si>
  <si>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</si>
  <si>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</si>
  <si>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</si>
  <si>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</si>
  <si>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</si>
  <si>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</si>
  <si>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</si>
  <si>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</si>
  <si>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</si>
  <si>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</si>
  <si>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</si>
  <si>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</si>
  <si>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</si>
  <si>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</si>
  <si>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</si>
  <si>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</si>
  <si>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</si>
  <si>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</si>
  <si>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</si>
  <si>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</si>
  <si>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</si>
  <si>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</si>
  <si>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</si>
  <si>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</si>
  <si>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</si>
  <si>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</si>
  <si>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</si>
  <si>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</si>
  <si>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</si>
  <si>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</si>
  <si>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</si>
  <si>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</si>
  <si>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</si>
  <si>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</si>
  <si>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</si>
  <si>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</si>
  <si>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</si>
  <si>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</si>
  <si>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</si>
  <si>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</si>
  <si>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</si>
  <si>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</si>
  <si>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</si>
  <si>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</si>
  <si>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</si>
  <si>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</si>
  <si>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</si>
  <si>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</si>
  <si>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</si>
  <si>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</si>
  <si>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</si>
  <si>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</si>
  <si>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</si>
  <si>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</si>
  <si>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</si>
  <si>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</si>
  <si>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</si>
  <si>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</si>
  <si>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</si>
  <si>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</si>
  <si>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</si>
  <si>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</si>
  <si>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</si>
  <si>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</si>
  <si>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</si>
  <si>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</si>
  <si>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</si>
  <si>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</si>
  <si>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</si>
  <si>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</si>
  <si>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</si>
  <si>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</si>
  <si>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</si>
  <si>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</si>
  <si>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</si>
  <si>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</si>
  <si>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</si>
  <si>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</si>
  <si>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</si>
  <si>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</si>
  <si>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</si>
  <si>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</si>
  <si>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</si>
  <si>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</si>
  <si>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</si>
  <si>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</si>
  <si>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</si>
  <si>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</si>
  <si>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</si>
  <si>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</si>
  <si>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</si>
  <si>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</si>
  <si>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</si>
  <si>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</si>
  <si>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</si>
  <si>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</si>
  <si>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</si>
  <si>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</si>
  <si>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</si>
  <si>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</si>
  <si>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</si>
  <si>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</si>
  <si>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</si>
  <si>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</si>
  <si>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</si>
  <si>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</si>
  <si>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</si>
  <si>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</si>
  <si>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</si>
  <si>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</si>
  <si>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</si>
  <si>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</si>
  <si>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</si>
  <si>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</si>
  <si>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</si>
  <si>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</si>
  <si>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</si>
  <si>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</si>
  <si>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</si>
  <si>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</si>
  <si>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</si>
  <si>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</si>
  <si>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</si>
  <si>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</si>
  <si>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</si>
  <si>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</si>
  <si>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</si>
  <si>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</si>
  <si>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</si>
  <si>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</si>
  <si>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</si>
  <si>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</si>
  <si>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</si>
  <si>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</si>
  <si>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</si>
  <si>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</si>
  <si>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</si>
  <si>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</si>
  <si>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</si>
  <si>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</si>
  <si>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</si>
  <si>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</si>
  <si>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</si>
  <si>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</si>
  <si>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</si>
  <si>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</si>
  <si>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</si>
  <si>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</si>
  <si>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</si>
  <si>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</si>
  <si>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</si>
  <si>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</si>
  <si>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</si>
  <si>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</si>
  <si>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</si>
  <si>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</si>
  <si>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</si>
  <si>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</si>
  <si>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</si>
  <si>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</si>
  <si>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</si>
  <si>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</si>
  <si>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</si>
  <si>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</si>
  <si>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</si>
  <si>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</si>
  <si>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</si>
  <si>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</si>
  <si>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</si>
  <si>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</si>
  <si>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</si>
  <si>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</si>
  <si>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</si>
  <si>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</si>
  <si>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</si>
  <si>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</si>
  <si>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</si>
  <si>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</si>
  <si>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</si>
  <si>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</si>
  <si>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</si>
  <si>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</si>
  <si>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</si>
  <si>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</si>
  <si>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</si>
  <si>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</si>
  <si>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</si>
  <si>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</si>
  <si>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</si>
  <si>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</si>
  <si>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</si>
  <si>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</si>
  <si>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</si>
  <si>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</si>
  <si>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</si>
  <si>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</si>
  <si>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</si>
  <si>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</si>
  <si>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</si>
  <si>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</si>
  <si>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</si>
  <si>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</si>
  <si>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</si>
  <si>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</si>
  <si>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</si>
  <si>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</si>
  <si>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</si>
  <si>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</si>
  <si>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</si>
  <si>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</si>
  <si>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</si>
  <si>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</si>
  <si>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</si>
  <si>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</si>
  <si>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</si>
  <si>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</si>
  <si>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</si>
  <si>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</si>
  <si>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</si>
  <si>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</si>
  <si>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</si>
  <si>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</si>
  <si>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</si>
  <si>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</si>
  <si>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</si>
  <si>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</si>
  <si>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</si>
  <si>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</si>
  <si>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</si>
  <si>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</si>
  <si>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</si>
  <si>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</si>
  <si>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</si>
  <si>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</si>
  <si>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</si>
  <si>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</si>
  <si>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</si>
  <si>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</si>
  <si>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</si>
  <si>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</si>
  <si>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</si>
  <si>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</si>
  <si>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</si>
  <si>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</si>
  <si>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</si>
  <si>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</si>
  <si>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</si>
  <si>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</si>
  <si>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</si>
  <si>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</si>
  <si>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</si>
  <si>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</si>
  <si>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</si>
  <si>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</si>
  <si>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</si>
  <si>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</si>
  <si>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</si>
  <si>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</si>
  <si>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</si>
  <si>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</si>
  <si>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</si>
  <si>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</si>
  <si>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</si>
  <si>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</si>
  <si>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</si>
  <si>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</si>
  <si>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</si>
  <si>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</si>
  <si>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</si>
  <si>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</si>
  <si>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</si>
  <si>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</si>
  <si>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</si>
  <si>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</si>
  <si>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</si>
  <si>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</si>
  <si>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</si>
  <si>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</si>
  <si>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</si>
  <si>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</si>
  <si>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</si>
  <si>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</si>
  <si>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</si>
  <si>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</si>
  <si>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</si>
  <si>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</si>
  <si>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</si>
  <si>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</si>
  <si>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</si>
  <si>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</si>
  <si>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</si>
  <si>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</si>
  <si>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</si>
  <si>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</si>
  <si>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</si>
  <si>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</si>
  <si>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</si>
  <si>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</si>
  <si>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</si>
  <si>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</si>
  <si>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</si>
  <si>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</si>
  <si>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</si>
  <si>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</si>
  <si>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</si>
  <si>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</si>
  <si>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</si>
  <si>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</si>
  <si>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</si>
  <si>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</si>
  <si>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</si>
  <si>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</si>
  <si>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</si>
  <si>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</si>
  <si>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</si>
  <si>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</si>
  <si>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</si>
  <si>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</si>
  <si>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</si>
  <si>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</si>
  <si>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</si>
  <si>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</si>
  <si>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</si>
  <si>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</si>
  <si>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</si>
  <si>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</si>
  <si>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</si>
  <si>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</si>
  <si>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</si>
  <si>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</si>
  <si>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</si>
  <si>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</si>
  <si>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</si>
  <si>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</si>
  <si>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</si>
  <si>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</si>
  <si>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</si>
  <si>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</si>
  <si>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</si>
  <si>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</si>
  <si>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</si>
  <si>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</si>
  <si>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</si>
  <si>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</si>
  <si>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</si>
  <si>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</si>
  <si>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</si>
  <si>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</si>
  <si>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</si>
  <si>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</si>
  <si>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</si>
  <si>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</si>
  <si>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</si>
  <si>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</si>
  <si>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</si>
  <si>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</si>
  <si>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</si>
  <si>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</si>
  <si>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</si>
  <si>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</si>
  <si>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</si>
  <si>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</si>
  <si>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</si>
  <si>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</si>
  <si>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</si>
  <si>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</si>
  <si>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</si>
  <si>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</si>
  <si>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</si>
  <si>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</si>
  <si>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</si>
  <si>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</si>
  <si>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</si>
  <si>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</si>
  <si>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</si>
  <si>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</si>
  <si>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</si>
  <si>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</si>
  <si>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</si>
  <si>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</si>
  <si>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</si>
  <si>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</si>
  <si>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</si>
  <si>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</si>
  <si>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</si>
  <si>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</si>
  <si>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</si>
  <si>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</si>
  <si>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</si>
  <si>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</si>
  <si>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</si>
  <si>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</si>
  <si>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</si>
  <si>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</si>
  <si>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</si>
  <si>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</si>
  <si>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</si>
  <si>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</si>
  <si>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</si>
  <si>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</si>
  <si>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</si>
  <si>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</si>
  <si>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</si>
  <si>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</si>
  <si>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</si>
  <si>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</si>
  <si>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</si>
  <si>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</si>
  <si>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</si>
  <si>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</si>
  <si>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</si>
  <si>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</si>
  <si>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</si>
  <si>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</si>
  <si>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</si>
  <si>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</si>
  <si>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</si>
  <si>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</si>
  <si>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</si>
  <si>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</si>
  <si>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</si>
  <si>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</si>
  <si>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</si>
  <si>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</si>
  <si>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</si>
  <si>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</si>
  <si>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</si>
  <si>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</si>
  <si>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</si>
  <si>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</si>
  <si>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</si>
  <si>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</si>
  <si>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</si>
  <si>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</si>
  <si>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</si>
  <si>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</si>
  <si>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</si>
  <si>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</si>
  <si>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</si>
  <si>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</si>
  <si>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</si>
  <si>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</si>
  <si>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</si>
  <si>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</si>
  <si>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</si>
  <si>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</si>
  <si>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</si>
  <si>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</si>
  <si>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</si>
  <si>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</si>
  <si>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</si>
  <si>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</si>
  <si>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</si>
  <si>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</si>
  <si>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</si>
  <si>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</si>
  <si>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</si>
  <si>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</si>
  <si>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</si>
  <si>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</si>
  <si>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</si>
  <si>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</si>
  <si>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</si>
  <si>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</si>
  <si>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</si>
  <si>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</si>
  <si>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</si>
  <si>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</si>
  <si>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</si>
  <si>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</si>
  <si>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</si>
  <si>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</si>
  <si>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</si>
  <si>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</si>
  <si>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</si>
  <si>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</si>
  <si>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</si>
  <si>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</si>
  <si>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</si>
  <si>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</si>
  <si>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</si>
  <si>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</si>
  <si>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</si>
  <si>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</si>
  <si>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</si>
  <si>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</si>
  <si>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</si>
  <si>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</si>
  <si>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</si>
  <si>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</si>
  <si>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</si>
  <si>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</si>
  <si>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</si>
  <si>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</si>
  <si>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</si>
  <si>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</si>
  <si>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</si>
  <si>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</si>
  <si>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</si>
  <si>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</si>
  <si>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</si>
  <si>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</si>
  <si>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</si>
  <si>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</si>
  <si>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</si>
  <si>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</si>
  <si>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</si>
  <si>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</si>
  <si>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</si>
  <si>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</si>
  <si>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</si>
  <si>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</si>
  <si>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</si>
  <si>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</si>
  <si>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</si>
  <si>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</si>
  <si>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</si>
  <si>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</si>
  <si>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</si>
  <si>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</si>
  <si>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</si>
  <si>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</si>
  <si>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</si>
  <si>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</si>
  <si>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</si>
  <si>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</si>
  <si>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</si>
  <si>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</si>
  <si>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</si>
  <si>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</si>
  <si>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</si>
  <si>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</si>
  <si>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</si>
  <si>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</si>
  <si>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</si>
  <si>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</si>
  <si>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</si>
  <si>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</si>
  <si>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</si>
  <si>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</si>
  <si>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</si>
  <si>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</si>
  <si>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</si>
  <si>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</si>
  <si>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</si>
  <si>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</si>
  <si>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</si>
  <si>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</si>
  <si>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</si>
  <si>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</si>
  <si>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</si>
  <si>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</si>
  <si>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</si>
  <si>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</si>
  <si>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</si>
  <si>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</si>
  <si>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</si>
  <si>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</si>
  <si>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</si>
  <si>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</si>
  <si>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</si>
  <si>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</si>
  <si>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</si>
  <si>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</si>
  <si>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</si>
  <si>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</si>
  <si>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</si>
  <si>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</si>
  <si>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</si>
  <si>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</si>
  <si>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</si>
  <si>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</si>
  <si>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</si>
  <si>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</si>
  <si>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</si>
  <si>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</si>
  <si>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</si>
  <si>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</si>
  <si>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</si>
  <si>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</si>
  <si>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</si>
  <si>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</si>
  <si>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</si>
  <si>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</si>
  <si>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</si>
  <si>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</si>
  <si>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</si>
  <si>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</si>
  <si>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</si>
  <si>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</si>
  <si>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</si>
  <si>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</si>
  <si>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</si>
  <si>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</si>
  <si>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</si>
  <si>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</si>
  <si>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</si>
  <si>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</si>
  <si>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</si>
  <si>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</si>
  <si>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</si>
  <si>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</si>
  <si>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</si>
  <si>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</si>
  <si>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</si>
  <si>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</si>
  <si>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</si>
  <si>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</si>
  <si>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</si>
  <si>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</si>
  <si>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</si>
  <si>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</si>
  <si>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</si>
  <si>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</si>
  <si>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</si>
  <si>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</si>
  <si>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</si>
  <si>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</si>
  <si>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</si>
  <si>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</si>
  <si>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</si>
  <si>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</si>
  <si>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</si>
  <si>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</si>
  <si>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</si>
  <si>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</si>
  <si>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</si>
  <si>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</si>
  <si>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</si>
  <si>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</si>
  <si>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</si>
  <si>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</si>
  <si>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</si>
  <si>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</si>
  <si>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</si>
  <si>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</si>
  <si>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</si>
  <si>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</si>
  <si>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</si>
  <si>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</si>
  <si>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</si>
  <si>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</si>
  <si>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</si>
  <si>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</si>
  <si>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</si>
  <si>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</si>
  <si>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</si>
  <si>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</si>
  <si>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</si>
  <si>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</si>
  <si>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</si>
  <si>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</si>
  <si>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</si>
  <si>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</si>
  <si>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</si>
  <si>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</si>
  <si>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</si>
  <si>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</si>
  <si>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</si>
  <si>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</si>
  <si>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</si>
  <si>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</si>
  <si>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</si>
  <si>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</si>
  <si>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</si>
  <si>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</si>
  <si>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</si>
  <si>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</si>
  <si>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</si>
  <si>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</si>
  <si>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</si>
  <si>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</si>
  <si>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</si>
  <si>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</si>
  <si>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</si>
  <si>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</si>
  <si>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</si>
  <si>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</si>
  <si>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</si>
  <si>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</si>
  <si>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</si>
  <si>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</si>
  <si>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</si>
  <si>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</si>
  <si>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</si>
  <si>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</si>
  <si>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</si>
  <si>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</si>
  <si>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</si>
  <si>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</si>
  <si>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</si>
  <si>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</si>
  <si>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</si>
  <si>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</si>
  <si>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</si>
  <si>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</si>
  <si>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</si>
  <si>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</si>
  <si>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</si>
  <si>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</si>
  <si>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</si>
  <si>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</si>
  <si>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</si>
  <si>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</si>
  <si>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</si>
  <si>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</si>
  <si>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</si>
  <si>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</si>
  <si>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</si>
  <si>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</si>
  <si>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</si>
  <si>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</si>
  <si>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</si>
  <si>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</si>
  <si>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</si>
  <si>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</si>
  <si>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</si>
  <si>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</si>
  <si>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</si>
  <si>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</si>
  <si>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</si>
  <si>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</si>
  <si>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</si>
  <si>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</si>
  <si>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</si>
  <si>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</si>
  <si>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</si>
  <si>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</si>
  <si>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</si>
  <si>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</si>
  <si>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</si>
  <si>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</si>
  <si>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</si>
  <si>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</si>
  <si>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</si>
  <si>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</si>
  <si>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</si>
  <si>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</si>
  <si>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</si>
  <si>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</si>
  <si>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</si>
  <si>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</si>
  <si>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</si>
  <si>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</si>
  <si>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</si>
  <si>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</si>
  <si>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</si>
  <si>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</si>
  <si>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</si>
  <si>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</si>
  <si>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</si>
  <si>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</si>
  <si>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</si>
  <si>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</si>
  <si>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</si>
  <si>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</si>
  <si>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</si>
  <si>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</si>
  <si>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</si>
  <si>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</si>
  <si>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</si>
  <si>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</si>
  <si>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</si>
  <si>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</si>
  <si>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</si>
  <si>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</si>
  <si>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</si>
  <si>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</si>
  <si>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</si>
  <si>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</si>
  <si>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</si>
  <si>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</si>
  <si>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</si>
  <si>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</si>
  <si>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</si>
  <si>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</si>
  <si>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</si>
  <si>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</si>
  <si>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</si>
  <si>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</si>
  <si>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</si>
  <si>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</si>
  <si>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</si>
  <si>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</si>
  <si>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</si>
  <si>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</si>
  <si>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</si>
  <si>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</si>
  <si>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</si>
  <si>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</si>
  <si>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</si>
  <si>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</si>
  <si>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</si>
  <si>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</si>
  <si>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</si>
  <si>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</si>
  <si>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</si>
  <si>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</si>
  <si>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</si>
  <si>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</si>
  <si>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</si>
  <si>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</si>
  <si>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</si>
  <si>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</si>
  <si>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</si>
  <si>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</si>
  <si>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</si>
  <si>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</si>
  <si>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</si>
  <si>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</si>
  <si>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</si>
  <si>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</si>
  <si>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</si>
  <si>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</si>
  <si>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</si>
  <si>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</si>
  <si>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</si>
  <si>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</si>
  <si>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</si>
  <si>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</si>
  <si>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</si>
  <si>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</si>
  <si>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</si>
  <si>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</si>
  <si>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</si>
  <si>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</si>
  <si>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</si>
  <si>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</si>
  <si>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</si>
  <si>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</si>
  <si>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</si>
  <si>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</si>
  <si>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</si>
  <si>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</si>
  <si>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</si>
  <si>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</si>
  <si>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</si>
  <si>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</si>
  <si>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</si>
  <si>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</si>
  <si>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</si>
  <si>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</si>
  <si>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</si>
  <si>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</si>
  <si>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</si>
  <si>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</si>
  <si>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</si>
  <si>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</si>
  <si>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</si>
  <si>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</si>
  <si>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</si>
  <si>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</si>
  <si>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</si>
  <si>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</si>
  <si>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</si>
  <si>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</si>
  <si>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</si>
  <si>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</si>
  <si>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</si>
  <si>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</si>
  <si>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</si>
  <si>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</si>
  <si>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</si>
  <si>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</si>
  <si>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</si>
  <si>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</si>
  <si>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</si>
  <si>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</si>
  <si>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</si>
  <si>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</si>
  <si>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</si>
  <si>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</si>
  <si>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</si>
  <si>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</si>
  <si>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</si>
  <si>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</si>
  <si>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</si>
  <si>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</si>
  <si>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</si>
  <si>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</si>
  <si>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</si>
  <si>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</si>
  <si>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</si>
  <si>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</si>
  <si>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</si>
  <si>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</si>
  <si>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</si>
  <si>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</si>
  <si>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</si>
  <si>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</si>
  <si>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</si>
  <si>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</si>
  <si>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</si>
  <si>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</si>
  <si>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</si>
  <si>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</si>
  <si>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</si>
  <si>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</si>
  <si>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</si>
  <si>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</si>
  <si>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</si>
  <si>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</si>
  <si>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</si>
  <si>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</si>
  <si>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</si>
  <si>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</si>
  <si>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</si>
  <si>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</si>
  <si>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</si>
  <si>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</si>
  <si>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</si>
  <si>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</si>
  <si>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</si>
  <si>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</si>
  <si>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</si>
  <si>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</si>
  <si>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</si>
  <si>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</si>
  <si>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</si>
  <si>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</si>
  <si>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</si>
  <si>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</si>
  <si>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</si>
  <si>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</si>
  <si>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</si>
  <si>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</si>
  <si>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</si>
  <si>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</si>
  <si>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</si>
  <si>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</si>
  <si>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</si>
  <si>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</si>
  <si>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</si>
  <si>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</si>
  <si>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</si>
  <si>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</si>
  <si>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</si>
  <si>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</si>
  <si>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</si>
  <si>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</si>
  <si>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</si>
  <si>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</si>
  <si>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</si>
  <si>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</si>
  <si>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</si>
  <si>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</si>
  <si>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</si>
  <si>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</si>
  <si>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</si>
  <si>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</si>
  <si>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</si>
  <si>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</si>
  <si>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</si>
  <si>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</si>
  <si>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</si>
  <si>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</si>
  <si>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</si>
  <si>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</si>
  <si>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</si>
  <si>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</si>
  <si>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</si>
  <si>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</si>
  <si>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</si>
  <si>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</si>
  <si>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</si>
  <si>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</si>
  <si>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</si>
  <si>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</si>
  <si>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</si>
  <si>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</si>
  <si>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</si>
  <si>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</si>
  <si>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</si>
  <si>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</si>
  <si>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</si>
  <si>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</si>
  <si>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</si>
  <si>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</si>
  <si>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</si>
  <si>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</si>
  <si>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</si>
  <si>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</si>
  <si>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</si>
  <si>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</si>
  <si>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</si>
  <si>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</si>
  <si>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</si>
  <si>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</si>
  <si>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</si>
  <si>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</si>
  <si>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</si>
  <si>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</si>
  <si>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</si>
  <si>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</si>
  <si>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</si>
  <si>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</si>
  <si>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</si>
  <si>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</si>
  <si>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</si>
  <si>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</si>
  <si>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</si>
  <si>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</si>
  <si>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</si>
  <si>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</si>
  <si>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</si>
  <si>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</si>
  <si>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</si>
  <si>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</si>
  <si>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</si>
  <si>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</si>
  <si>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</si>
  <si>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</si>
  <si>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</si>
  <si>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</si>
  <si>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</si>
  <si>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</si>
  <si>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</si>
  <si>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</si>
  <si>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</si>
  <si>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</si>
  <si>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</si>
  <si>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</si>
  <si>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</si>
  <si>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</si>
  <si>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</si>
  <si>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</si>
  <si>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</si>
  <si>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</si>
  <si>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</si>
  <si>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</si>
  <si>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</si>
  <si>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</si>
  <si>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</si>
  <si>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</si>
  <si>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</si>
  <si>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</si>
  <si>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</si>
  <si>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</si>
  <si>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</si>
  <si>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</si>
  <si>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</si>
  <si>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</si>
  <si>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</si>
  <si>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</si>
  <si>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</si>
  <si>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</si>
  <si>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</si>
  <si>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</si>
  <si>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</si>
  <si>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</si>
  <si>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</si>
  <si>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</si>
  <si>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</si>
  <si>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</si>
  <si>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</si>
  <si>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</si>
  <si>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</si>
  <si>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</si>
  <si>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</si>
  <si>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</si>
  <si>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</si>
  <si>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</si>
  <si>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</si>
  <si>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</si>
  <si>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</si>
  <si>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</si>
  <si>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</si>
  <si>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</si>
  <si>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</si>
  <si>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</si>
  <si>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</si>
  <si>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</si>
  <si>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</si>
  <si>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</si>
  <si>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</si>
  <si>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</si>
  <si>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</si>
  <si>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</si>
  <si>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</si>
  <si>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</si>
  <si>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</si>
  <si>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</si>
  <si>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</si>
  <si>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</si>
  <si>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</si>
  <si>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</si>
  <si>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</si>
  <si>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</si>
  <si>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</si>
  <si>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</si>
  <si>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</si>
  <si>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</si>
  <si>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</si>
  <si>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</si>
  <si>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</si>
  <si>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</si>
  <si>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</si>
  <si>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</si>
  <si>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</si>
  <si>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</si>
  <si>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</si>
  <si>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</si>
  <si>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</si>
  <si>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</si>
  <si>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</si>
  <si>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</si>
  <si>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</si>
  <si>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</si>
  <si>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</si>
  <si>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</si>
  <si>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</si>
  <si>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</si>
  <si>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</si>
  <si>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</si>
  <si>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</si>
  <si>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</si>
  <si>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</si>
  <si>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</si>
  <si>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</si>
  <si>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</si>
  <si>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</si>
  <si>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</si>
  <si>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</si>
  <si>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</si>
  <si>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</si>
  <si>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</si>
  <si>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</si>
  <si>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</si>
  <si>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</si>
  <si>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</si>
  <si>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</si>
  <si>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</si>
  <si>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</si>
  <si>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</si>
  <si>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</si>
  <si>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</si>
  <si>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</si>
  <si>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</si>
  <si>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</si>
  <si>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</si>
  <si>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</si>
  <si>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</si>
  <si>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</si>
  <si>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</si>
  <si>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</si>
  <si>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</si>
  <si>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</si>
  <si>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</si>
  <si>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</si>
  <si>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</si>
  <si>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</si>
  <si>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</si>
  <si>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</si>
  <si>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</si>
  <si>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</si>
  <si>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</si>
  <si>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</si>
  <si>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</si>
  <si>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</si>
  <si>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</si>
  <si>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</si>
  <si>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</si>
  <si>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</si>
  <si>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</si>
  <si>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</si>
  <si>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</si>
  <si>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</si>
  <si>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</si>
  <si>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</si>
  <si>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</si>
  <si>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</si>
  <si>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</si>
  <si>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</si>
  <si>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</si>
  <si>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</si>
  <si>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</si>
  <si>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</si>
  <si>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</si>
  <si>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</si>
  <si>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</si>
  <si>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</si>
  <si>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</si>
  <si>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</si>
  <si>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</si>
  <si>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</si>
  <si>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</si>
  <si>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</si>
  <si>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</si>
  <si>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</si>
  <si>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</si>
  <si>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</si>
  <si>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</si>
  <si>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</si>
  <si>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</si>
  <si>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</si>
  <si>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</si>
  <si>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</si>
  <si>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</si>
  <si>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</si>
  <si>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</si>
  <si>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</si>
  <si>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</si>
  <si>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</si>
  <si>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</si>
  <si>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</si>
  <si>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</si>
  <si>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</si>
  <si>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</si>
  <si>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</si>
  <si>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</si>
  <si>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</si>
  <si>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</si>
  <si>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</si>
  <si>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</si>
  <si>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</si>
  <si>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</si>
  <si>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</si>
  <si>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</si>
  <si>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</si>
  <si>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</si>
  <si>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</si>
  <si>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</si>
  <si>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</si>
  <si>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</si>
  <si>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</si>
  <si>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</si>
  <si>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</si>
  <si>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</si>
  <si>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</si>
  <si>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</si>
  <si>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</si>
  <si>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</si>
  <si>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</si>
  <si>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</si>
  <si>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</si>
  <si>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</si>
  <si>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</si>
  <si>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</si>
  <si>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</si>
  <si>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</si>
  <si>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</si>
  <si>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</si>
  <si>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</si>
  <si>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</si>
  <si>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</si>
  <si>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</si>
  <si>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</si>
  <si>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</si>
  <si>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</si>
  <si>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</si>
  <si>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</si>
  <si>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</si>
  <si>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</si>
  <si>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</si>
  <si>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</si>
  <si>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</si>
  <si>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</si>
  <si>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</si>
  <si>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</si>
  <si>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</si>
  <si>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</si>
  <si>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</si>
  <si>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</si>
  <si>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</si>
  <si>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</si>
  <si>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</si>
  <si>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</si>
  <si>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</si>
  <si>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</si>
  <si>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</si>
  <si>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</si>
  <si>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</si>
  <si>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</si>
  <si>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</si>
  <si>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</si>
  <si>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</si>
  <si>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</si>
  <si>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</si>
  <si>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</si>
  <si>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</si>
  <si>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</si>
  <si>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</si>
  <si>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</si>
  <si>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</si>
  <si>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</si>
  <si>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</si>
  <si>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</si>
  <si>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</si>
  <si>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</si>
  <si>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</si>
  <si>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</si>
  <si>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</si>
  <si>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</si>
  <si>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</si>
  <si>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</si>
  <si>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</si>
  <si>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</si>
  <si>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</si>
  <si>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</si>
  <si>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</si>
  <si>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</si>
  <si>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</si>
  <si>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</si>
  <si>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</si>
  <si>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</si>
  <si>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</si>
  <si>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</si>
  <si>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</si>
  <si>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</si>
  <si>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</si>
  <si>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</si>
  <si>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</si>
  <si>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</si>
  <si>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</si>
  <si>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</si>
  <si>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</si>
  <si>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</si>
  <si>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</si>
  <si>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</si>
  <si>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</si>
  <si>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</si>
  <si>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</si>
  <si>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</si>
  <si>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</si>
  <si>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</si>
  <si>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</si>
  <si>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</si>
  <si>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</si>
  <si>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</si>
  <si>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</si>
  <si>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</si>
  <si>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</si>
  <si>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</si>
  <si>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</si>
  <si>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</si>
  <si>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</si>
  <si>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</si>
  <si>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</si>
  <si>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</si>
  <si>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</si>
  <si>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</si>
  <si>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</si>
  <si>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</si>
  <si>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</si>
  <si>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</si>
  <si>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</si>
  <si>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</si>
  <si>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</si>
  <si>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</si>
  <si>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</si>
  <si>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</si>
  <si>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</si>
  <si>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</si>
  <si>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</si>
  <si>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</si>
  <si>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</si>
  <si>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</si>
  <si>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</si>
  <si>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</si>
  <si>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</si>
  <si>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</si>
  <si>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</si>
  <si>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</si>
  <si>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</si>
  <si>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</si>
  <si>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</si>
  <si>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</si>
  <si>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</si>
  <si>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</si>
  <si>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</si>
  <si>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</si>
  <si>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</si>
  <si>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</si>
  <si>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</si>
  <si>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</si>
  <si>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</si>
  <si>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</si>
  <si>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</si>
  <si>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</si>
  <si>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</si>
  <si>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</si>
  <si>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</si>
  <si>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</si>
  <si>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</si>
  <si>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</si>
  <si>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</si>
  <si>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</si>
  <si>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</si>
  <si>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</si>
  <si>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</si>
  <si>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</si>
  <si>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</si>
  <si>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</si>
  <si>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</si>
  <si>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</si>
  <si>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</si>
  <si>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</si>
  <si>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</si>
  <si>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</si>
  <si>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</si>
  <si>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</si>
  <si>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</si>
  <si>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</si>
  <si>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</si>
  <si>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</si>
  <si>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</si>
  <si>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</si>
  <si>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</si>
  <si>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</si>
  <si>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</si>
  <si>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</si>
  <si>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</si>
  <si>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</si>
  <si>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</si>
  <si>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</si>
  <si>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</si>
  <si>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</si>
  <si>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</si>
  <si>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</si>
  <si>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</si>
  <si>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</si>
  <si>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</si>
  <si>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</si>
  <si>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</si>
  <si>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</si>
  <si>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</si>
  <si>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</si>
  <si>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</si>
  <si>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</si>
  <si>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</si>
  <si>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</si>
  <si>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</si>
  <si>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</si>
  <si>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</si>
  <si>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</si>
  <si>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</si>
  <si>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</si>
  <si>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</si>
  <si>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</si>
  <si>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</si>
  <si>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</si>
  <si>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</si>
  <si>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</si>
  <si>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</si>
  <si>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</si>
  <si>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</si>
  <si>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</si>
  <si>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</si>
  <si>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</si>
  <si>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</si>
  <si>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</si>
  <si>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</si>
  <si>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</si>
  <si>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</si>
  <si>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</si>
  <si>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</si>
  <si>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</si>
  <si>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</si>
  <si>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</si>
  <si>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</si>
  <si>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</si>
  <si>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</si>
  <si>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</si>
  <si>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</si>
  <si>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</si>
  <si>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</si>
  <si>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</si>
  <si>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</si>
  <si>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</si>
  <si>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</si>
  <si>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</si>
  <si>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</si>
  <si>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</si>
  <si>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</si>
  <si>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</si>
  <si>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</si>
  <si>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</si>
  <si>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</si>
  <si>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</si>
  <si>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</si>
  <si>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</si>
  <si>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</si>
  <si>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</si>
  <si>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</si>
  <si>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</si>
  <si>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</si>
  <si>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</si>
  <si>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</si>
  <si>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</si>
  <si>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</si>
  <si>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</si>
  <si>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</si>
  <si>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</si>
  <si>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</si>
  <si>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</si>
  <si>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</si>
  <si>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</si>
  <si>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</si>
  <si>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</si>
  <si>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</si>
  <si>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</si>
  <si>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</si>
  <si>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</si>
  <si>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</si>
  <si>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</si>
  <si>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</si>
  <si>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</si>
  <si>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</si>
  <si>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</si>
  <si>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</si>
  <si>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</si>
  <si>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</si>
  <si>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</si>
  <si>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</si>
  <si>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</si>
  <si>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</si>
  <si>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</si>
  <si>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</si>
  <si>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</si>
  <si>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</si>
  <si>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</si>
  <si>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</si>
  <si>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</si>
  <si>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</si>
  <si>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</si>
  <si>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</si>
  <si>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</si>
  <si>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</si>
  <si>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</si>
  <si>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</si>
  <si>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</si>
  <si>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</si>
  <si>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</si>
  <si>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</si>
  <si>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</si>
  <si>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</si>
  <si>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</si>
  <si>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</si>
  <si>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</si>
  <si>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</si>
  <si>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</si>
  <si>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</si>
  <si>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</si>
  <si>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</si>
  <si>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</si>
  <si>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</si>
  <si>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</si>
  <si>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</si>
  <si>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</si>
  <si>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</si>
  <si>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</si>
  <si>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</si>
  <si>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</si>
  <si>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</si>
  <si>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</si>
  <si>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</si>
  <si>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</si>
  <si>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</si>
  <si>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</si>
  <si>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</si>
  <si>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</si>
  <si>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</si>
  <si>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</si>
  <si>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</si>
  <si>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</si>
  <si>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</si>
  <si>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</si>
  <si>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</si>
  <si>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</si>
  <si>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</si>
  <si>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</si>
  <si>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</si>
  <si>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</si>
  <si>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</si>
  <si>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</si>
  <si>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</si>
  <si>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</si>
  <si>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</si>
  <si>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</si>
  <si>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</si>
  <si>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</si>
  <si>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</si>
  <si>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</si>
  <si>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</si>
  <si>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</si>
  <si>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</si>
  <si>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</si>
  <si>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</si>
  <si>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</si>
  <si>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</si>
  <si>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</si>
  <si>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</si>
  <si>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</si>
  <si>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</si>
  <si>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</si>
  <si>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</si>
  <si>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</si>
  <si>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</si>
  <si>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</si>
  <si>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</si>
  <si>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</si>
  <si>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</si>
  <si>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</si>
  <si>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</si>
  <si>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</si>
  <si>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</si>
  <si>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</si>
  <si>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</si>
  <si>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</si>
  <si>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</si>
  <si>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</si>
  <si>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</si>
  <si>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</si>
  <si>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</si>
  <si>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</si>
  <si>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</si>
  <si>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</si>
  <si>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</si>
  <si>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</si>
  <si>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</si>
  <si>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</si>
  <si>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</si>
  <si>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</si>
  <si>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</si>
  <si>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</si>
  <si>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</si>
  <si>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</si>
  <si>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</si>
  <si>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</si>
  <si>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</si>
  <si>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</si>
  <si>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</si>
  <si>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</si>
  <si>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</si>
  <si>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</si>
  <si>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</si>
  <si>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</si>
  <si>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</si>
  <si>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</si>
  <si>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</si>
  <si>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</si>
  <si>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</si>
  <si>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</si>
  <si>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</si>
  <si>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</si>
  <si>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</si>
  <si>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</si>
  <si>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</si>
  <si>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</si>
  <si>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</si>
  <si>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</si>
  <si>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</si>
  <si>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</si>
  <si>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</si>
  <si>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</si>
  <si>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</si>
  <si>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</si>
  <si>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</si>
  <si>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</si>
  <si>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</si>
  <si>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</si>
  <si>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</si>
  <si>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</si>
  <si>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</si>
  <si>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</si>
  <si>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</si>
  <si>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</si>
  <si>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</si>
  <si>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</si>
  <si>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</si>
  <si>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</si>
  <si>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</si>
  <si>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</si>
  <si>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</si>
  <si>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</si>
  <si>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</si>
  <si>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</si>
  <si>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</si>
  <si>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</si>
  <si>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</si>
  <si>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</si>
  <si>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</si>
  <si>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</si>
  <si>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</si>
  <si>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</si>
  <si>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</si>
  <si>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</si>
  <si>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</si>
  <si>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</si>
  <si>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</si>
  <si>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</si>
  <si>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</si>
  <si>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</si>
  <si>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</si>
  <si>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</si>
  <si>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</si>
  <si>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</si>
  <si>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</si>
  <si>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</si>
  <si>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</si>
  <si>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</si>
  <si>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</si>
  <si>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</si>
  <si>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</si>
  <si>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</si>
  <si>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</si>
  <si>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</si>
  <si>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</si>
  <si>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</si>
  <si>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</si>
  <si>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</si>
  <si>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</si>
  <si>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</si>
  <si>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</si>
  <si>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</si>
  <si>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</si>
  <si>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</si>
  <si>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</si>
  <si>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</si>
  <si>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</si>
  <si>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</si>
  <si>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</si>
  <si>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</si>
  <si>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</si>
  <si>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</si>
  <si>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</si>
  <si>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</si>
  <si>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</si>
  <si>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</si>
  <si>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</si>
  <si>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</si>
  <si>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</si>
  <si>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</si>
  <si>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</si>
  <si>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</si>
  <si>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</si>
  <si>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</si>
  <si>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</si>
  <si>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</si>
  <si>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</si>
  <si>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</si>
  <si>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</si>
  <si>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</si>
  <si>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</si>
  <si>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</si>
  <si>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</si>
  <si>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</si>
  <si>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</si>
  <si>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</si>
  <si>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</si>
  <si>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</si>
  <si>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</si>
  <si>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</si>
  <si>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</si>
  <si>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</si>
  <si>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</si>
  <si>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</si>
  <si>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</si>
  <si>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</si>
  <si>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</si>
  <si>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</si>
  <si>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</si>
  <si>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</si>
  <si>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</si>
  <si>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</si>
  <si>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</si>
  <si>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</si>
  <si>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</si>
  <si>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</si>
  <si>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</si>
  <si>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</si>
  <si>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</si>
  <si>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</si>
  <si>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</si>
  <si>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</si>
  <si>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</si>
  <si>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</si>
  <si>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</si>
  <si>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</si>
  <si>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</si>
  <si>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</si>
  <si>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</si>
  <si>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</si>
  <si>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</si>
  <si>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</si>
  <si>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</si>
  <si>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</si>
  <si>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</si>
  <si>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</si>
  <si>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</si>
  <si>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</si>
  <si>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</si>
  <si>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</si>
  <si>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</si>
  <si>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</si>
  <si>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</si>
  <si>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</si>
  <si>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</si>
  <si>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</si>
  <si>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</si>
  <si>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</si>
  <si>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</si>
  <si>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</si>
  <si>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</si>
  <si>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</si>
  <si>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</si>
  <si>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</si>
  <si>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</si>
  <si>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</si>
  <si>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</si>
  <si>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</si>
  <si>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</si>
  <si>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</si>
  <si>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</si>
  <si>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</si>
  <si>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</si>
  <si>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</si>
  <si>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</si>
  <si>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</si>
  <si>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</si>
  <si>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</si>
  <si>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</si>
  <si>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</si>
  <si>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</si>
  <si>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</si>
  <si>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</si>
  <si>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</si>
  <si>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</si>
  <si>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</si>
  <si>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</si>
  <si>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</si>
  <si>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</si>
  <si>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</si>
  <si>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</si>
  <si>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</si>
  <si>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</si>
  <si>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</si>
  <si>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</si>
  <si>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</si>
  <si>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</si>
  <si>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</si>
  <si>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</si>
  <si>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</si>
  <si>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</si>
  <si>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</si>
  <si>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</si>
  <si>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</si>
  <si>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</si>
  <si>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</si>
  <si>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</si>
  <si>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</si>
  <si>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</si>
  <si>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</si>
  <si>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</si>
  <si>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</si>
  <si>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</si>
  <si>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</si>
  <si>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</si>
  <si>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</si>
  <si>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</si>
  <si>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</si>
  <si>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</si>
  <si>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</si>
  <si>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</si>
  <si>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</si>
  <si>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</si>
  <si>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</si>
  <si>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</si>
  <si>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</si>
  <si>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</si>
  <si>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</si>
  <si>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</si>
  <si>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</si>
  <si>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</si>
  <si>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</si>
  <si>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</si>
  <si>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</si>
  <si>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</si>
  <si>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</si>
  <si>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</si>
  <si>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</si>
  <si>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</si>
  <si>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</si>
  <si>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</si>
  <si>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</si>
  <si>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</si>
  <si>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</si>
  <si>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</si>
  <si>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</si>
  <si>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</si>
  <si>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</si>
  <si>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</si>
  <si>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</si>
  <si>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</si>
  <si>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</si>
  <si>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</si>
  <si>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</si>
  <si>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</si>
  <si>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</si>
  <si>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</si>
  <si>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</si>
  <si>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</si>
  <si>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</si>
  <si>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</si>
  <si>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</si>
  <si>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</si>
  <si>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</si>
  <si>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</si>
  <si>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</si>
  <si>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</si>
  <si>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</si>
  <si>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</si>
  <si>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</si>
  <si>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</si>
  <si>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</si>
  <si>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</si>
  <si>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</si>
  <si>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</si>
  <si>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</si>
  <si>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</si>
  <si>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</si>
  <si>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</si>
  <si>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</si>
  <si>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</si>
  <si>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</si>
  <si>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</si>
  <si>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</si>
  <si>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</si>
  <si>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</si>
  <si>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</si>
  <si>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</si>
  <si>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</si>
  <si>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</si>
  <si>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</si>
  <si>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</si>
  <si>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</si>
  <si>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</si>
  <si>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</si>
  <si>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</si>
  <si>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</si>
  <si>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</si>
  <si>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</si>
  <si>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</si>
  <si>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</si>
  <si>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</si>
  <si>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</si>
  <si>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</si>
  <si>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</si>
  <si>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</si>
  <si>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</si>
  <si>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</si>
  <si>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</si>
  <si>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</si>
  <si>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</si>
  <si>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</si>
  <si>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</si>
  <si>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</si>
  <si>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</si>
  <si>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</si>
  <si>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</si>
  <si>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</si>
  <si>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</si>
  <si>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</si>
  <si>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</si>
  <si>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</si>
  <si>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</si>
  <si>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</si>
  <si>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</si>
  <si>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</si>
  <si>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</si>
  <si>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</si>
  <si>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</si>
  <si>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</si>
  <si>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</si>
  <si>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</si>
  <si>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</si>
  <si>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</si>
  <si>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</si>
  <si>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</si>
  <si>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</si>
  <si>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</si>
  <si>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</si>
  <si>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</si>
  <si>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</si>
  <si>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</si>
  <si>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</si>
  <si>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</si>
  <si>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</si>
  <si>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</si>
  <si>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</si>
  <si>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</si>
  <si>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</si>
  <si>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</si>
  <si>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</si>
  <si>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</si>
  <si>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</si>
  <si>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</si>
  <si>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</si>
  <si>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</si>
  <si>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</si>
  <si>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</si>
  <si>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</si>
  <si>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</si>
  <si>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</si>
  <si>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</si>
  <si>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</si>
  <si>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</si>
  <si>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</si>
  <si>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</si>
  <si>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</si>
  <si>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</si>
  <si>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</si>
  <si>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</si>
  <si>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</si>
  <si>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</si>
  <si>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</si>
  <si>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</si>
  <si>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</si>
  <si>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</si>
  <si>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</si>
  <si>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</si>
  <si>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</si>
  <si>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</si>
  <si>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</si>
  <si>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</si>
  <si>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</si>
  <si>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</si>
  <si>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</si>
  <si>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</si>
  <si>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</si>
  <si>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</si>
  <si>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</si>
  <si>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</si>
  <si>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</si>
  <si>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</si>
  <si>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</si>
  <si>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</si>
  <si>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</si>
  <si>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</si>
  <si>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</si>
  <si>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</si>
  <si>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</si>
  <si>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</si>
  <si>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</si>
  <si>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</si>
  <si>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</si>
  <si>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</si>
  <si>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</si>
  <si>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</si>
  <si>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</si>
  <si>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</si>
  <si>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</si>
  <si>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</si>
  <si>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</si>
  <si>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</si>
  <si>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</si>
  <si>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</si>
  <si>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</si>
  <si>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</si>
  <si>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</si>
  <si>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</si>
  <si>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</si>
  <si>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</si>
  <si>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</si>
  <si>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</si>
  <si>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</si>
  <si>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</si>
  <si>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</si>
  <si>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</si>
  <si>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</si>
  <si>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</si>
  <si>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</si>
  <si>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</si>
  <si>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</si>
  <si>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</si>
  <si>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</si>
  <si>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</si>
  <si>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</si>
  <si>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</si>
  <si>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</si>
  <si>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</si>
  <si>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</si>
  <si>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</si>
  <si>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</si>
  <si>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</si>
  <si>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</si>
  <si>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</si>
  <si>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</si>
  <si>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</si>
  <si>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</si>
  <si>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</si>
  <si>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</si>
  <si>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</si>
  <si>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</si>
  <si>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</si>
  <si>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</si>
  <si>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</si>
  <si>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</si>
  <si>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</si>
  <si>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</si>
  <si>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</si>
  <si>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</si>
  <si>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</si>
  <si>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</si>
  <si>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</si>
  <si>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</si>
  <si>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</si>
  <si>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</si>
  <si>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</si>
  <si>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</si>
  <si>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</si>
  <si>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</si>
  <si>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</si>
  <si>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</si>
  <si>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</si>
  <si>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</si>
  <si>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</si>
  <si>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</si>
  <si>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</si>
  <si>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</si>
  <si>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</si>
  <si>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</si>
  <si>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</si>
  <si>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</si>
  <si>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</si>
  <si>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</si>
  <si>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</si>
  <si>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</si>
  <si>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</si>
  <si>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</si>
  <si>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</si>
  <si>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</si>
  <si>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</si>
  <si>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</si>
  <si>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</si>
  <si>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</si>
  <si>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</si>
  <si>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</si>
  <si>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</si>
  <si>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</si>
  <si>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</si>
  <si>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</si>
  <si>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</si>
  <si>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</si>
  <si>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</si>
  <si>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</si>
  <si>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</si>
  <si>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</si>
  <si>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</si>
  <si>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</si>
  <si>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</si>
  <si>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</si>
  <si>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</si>
  <si>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</si>
  <si>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</si>
  <si>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</si>
  <si>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</si>
  <si>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</si>
  <si>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</si>
  <si>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</si>
  <si>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</si>
  <si>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</si>
  <si>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</si>
  <si>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</si>
  <si>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</si>
  <si>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</si>
  <si>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</si>
  <si>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</si>
  <si>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</si>
  <si>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</si>
  <si>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</si>
  <si>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</si>
  <si>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</si>
  <si>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</si>
  <si>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</si>
  <si>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</si>
  <si>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</si>
  <si>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</si>
  <si>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</si>
  <si>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</si>
  <si>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</si>
  <si>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</si>
  <si>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</si>
  <si>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</si>
  <si>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</si>
  <si>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</si>
  <si>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</si>
  <si>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</si>
  <si>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</si>
  <si>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</si>
  <si>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</si>
  <si>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</si>
  <si>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</si>
  <si>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</si>
  <si>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</si>
  <si>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</si>
  <si>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</si>
  <si>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</si>
  <si>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</si>
  <si>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</si>
  <si>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</si>
  <si>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</si>
  <si>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</si>
  <si>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</si>
  <si>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</si>
  <si>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</si>
  <si>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</si>
  <si>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</si>
  <si>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</si>
  <si>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</si>
  <si>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</si>
  <si>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</si>
  <si>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</si>
  <si>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</si>
  <si>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</si>
  <si>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</si>
  <si>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</si>
  <si>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</si>
  <si>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</si>
  <si>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</si>
  <si>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</si>
  <si>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</si>
  <si>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</si>
  <si>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</si>
  <si>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</si>
  <si>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</si>
  <si>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</si>
  <si>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</si>
  <si>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</si>
  <si>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</si>
  <si>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</si>
  <si>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</si>
  <si>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</si>
  <si>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</si>
  <si>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</si>
  <si>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</si>
  <si>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</si>
  <si>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</si>
  <si>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</si>
  <si>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</si>
  <si>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</si>
  <si>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</si>
  <si>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</si>
  <si>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</si>
  <si>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</si>
  <si>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</si>
  <si>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</si>
  <si>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</si>
  <si>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</si>
  <si>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</si>
  <si>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</si>
  <si>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</si>
  <si>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</si>
  <si>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</si>
  <si>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</si>
  <si>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</si>
  <si>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</si>
  <si>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</si>
  <si>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</si>
  <si>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</si>
  <si>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</si>
  <si>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</si>
  <si>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</si>
  <si>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</si>
  <si>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</si>
  <si>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</si>
  <si>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</si>
  <si>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</si>
  <si>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</si>
  <si>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</si>
  <si>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</si>
  <si>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</si>
  <si>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</si>
  <si>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</si>
  <si>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</si>
  <si>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</si>
  <si>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</si>
  <si>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</si>
  <si>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</si>
  <si>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</si>
  <si>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</si>
  <si>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</si>
  <si>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</si>
  <si>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</si>
  <si>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</si>
  <si>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</si>
  <si>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</si>
  <si>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</si>
  <si>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</si>
  <si>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</si>
  <si>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</si>
  <si>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</si>
  <si>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</si>
  <si>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</si>
  <si>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</si>
  <si>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</si>
  <si>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</si>
  <si>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</si>
  <si>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</si>
  <si>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</si>
  <si>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</si>
  <si>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</si>
  <si>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</si>
  <si>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</si>
  <si>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</si>
  <si>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</si>
  <si>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</si>
  <si>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</si>
  <si>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</si>
  <si>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</si>
  <si>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</si>
  <si>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</si>
  <si>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</si>
  <si>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</si>
  <si>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</si>
  <si>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</si>
  <si>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</si>
  <si>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</si>
  <si>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</si>
  <si>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</si>
  <si>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</si>
  <si>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</si>
  <si>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</si>
  <si>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</si>
  <si>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</si>
  <si>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</si>
  <si>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</si>
  <si>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</si>
  <si>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</si>
  <si>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</si>
  <si>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</si>
  <si>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</si>
  <si>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</si>
  <si>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</si>
  <si>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</si>
  <si>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</si>
  <si>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</si>
  <si>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</si>
  <si>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</si>
  <si>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</si>
  <si>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</si>
  <si>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</si>
  <si>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</si>
  <si>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</si>
  <si>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</si>
  <si>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</si>
  <si>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</si>
  <si>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</si>
  <si>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</si>
  <si>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</si>
  <si>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</si>
  <si>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</si>
  <si>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</si>
  <si>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</si>
  <si>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</si>
  <si>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</si>
  <si>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</si>
  <si>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</si>
  <si>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</si>
  <si>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</si>
  <si>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</si>
  <si>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</si>
  <si>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</si>
  <si>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</si>
  <si>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</si>
  <si>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</si>
  <si>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</si>
  <si>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</si>
  <si>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</si>
  <si>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</si>
  <si>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</si>
  <si>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</si>
  <si>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</si>
  <si>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</si>
  <si>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</si>
  <si>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</si>
  <si>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</si>
  <si>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</si>
  <si>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</si>
  <si>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</si>
  <si>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</si>
  <si>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</si>
  <si>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</si>
  <si>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</si>
  <si>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</si>
  <si>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</si>
  <si>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</si>
  <si>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</si>
  <si>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</si>
  <si>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</si>
  <si>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</si>
  <si>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</si>
  <si>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</si>
  <si>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</si>
  <si>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</si>
  <si>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</si>
  <si>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</si>
  <si>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</si>
  <si>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</si>
  <si>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</si>
  <si>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</si>
  <si>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</si>
  <si>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</si>
  <si>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</si>
  <si>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</si>
  <si>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</si>
  <si>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</si>
  <si>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</si>
  <si>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</si>
  <si>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</si>
  <si>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</si>
  <si>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</si>
  <si>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</si>
  <si>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</si>
  <si>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</si>
  <si>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</si>
  <si>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</si>
  <si>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</si>
  <si>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</si>
  <si>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</si>
  <si>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</si>
  <si>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</si>
  <si>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</si>
  <si>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</si>
  <si>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</si>
  <si>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</si>
  <si>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</si>
  <si>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</si>
  <si>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</si>
  <si>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</si>
  <si>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</si>
  <si>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</si>
  <si>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</si>
  <si>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</si>
  <si>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</si>
  <si>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</si>
  <si>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</si>
  <si>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</si>
  <si>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</si>
  <si>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</si>
  <si>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</si>
  <si>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</si>
  <si>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</si>
  <si>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</si>
  <si>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</si>
  <si>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</si>
  <si>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</si>
  <si>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</si>
  <si>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</si>
  <si>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</si>
  <si>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</si>
  <si>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</si>
  <si>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</si>
  <si>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</si>
  <si>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</si>
  <si>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</si>
  <si>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</si>
  <si>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</si>
  <si>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</si>
  <si>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</si>
  <si>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</si>
  <si>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</si>
  <si>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</si>
  <si>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</si>
  <si>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</si>
  <si>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</si>
  <si>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</si>
  <si>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</si>
  <si>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</si>
  <si>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</si>
  <si>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</si>
  <si>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</si>
  <si>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</si>
  <si>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</si>
  <si>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</si>
  <si>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</si>
  <si>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</si>
  <si>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</si>
  <si>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</si>
  <si>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</si>
  <si>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</si>
  <si>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</si>
  <si>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</si>
  <si>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</si>
  <si>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</si>
  <si>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</si>
  <si>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</si>
  <si>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</si>
  <si>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</si>
  <si>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</si>
  <si>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</si>
  <si>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</si>
  <si>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</si>
  <si>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</si>
  <si>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</si>
  <si>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</si>
  <si>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</si>
  <si>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</si>
  <si>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</si>
  <si>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</si>
  <si>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</si>
  <si>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</si>
  <si>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</si>
  <si>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</si>
  <si>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</si>
  <si>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</si>
  <si>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</si>
  <si>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</si>
  <si>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</si>
  <si>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</si>
  <si>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</si>
  <si>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</si>
  <si>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</si>
  <si>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</si>
  <si>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</si>
  <si>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</si>
  <si>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</si>
  <si>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</si>
  <si>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</si>
  <si>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</si>
  <si>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</si>
  <si>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</si>
  <si>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</si>
  <si>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</si>
  <si>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</si>
  <si>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</si>
  <si>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</si>
  <si>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</si>
  <si>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</si>
  <si>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</si>
  <si>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</si>
  <si>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</si>
  <si>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</si>
  <si>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</si>
  <si>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</si>
  <si>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</si>
  <si>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</si>
  <si>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</si>
  <si>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</si>
  <si>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</si>
  <si>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</si>
  <si>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</si>
  <si>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</si>
  <si>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</si>
  <si>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</si>
  <si>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</si>
  <si>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</si>
  <si>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</si>
  <si>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</si>
  <si>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</si>
  <si>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</si>
  <si>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</si>
  <si>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</si>
  <si>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</si>
  <si>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</si>
  <si>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</si>
  <si>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</si>
  <si>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</si>
  <si>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</si>
  <si>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</si>
  <si>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</si>
  <si>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</si>
  <si>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</si>
  <si>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</si>
  <si>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</si>
  <si>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</si>
  <si>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</si>
  <si>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</si>
  <si>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</si>
  <si>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</si>
  <si>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</si>
  <si>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</si>
  <si>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</si>
  <si>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</si>
  <si>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</si>
  <si>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</si>
  <si>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</si>
  <si>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</si>
  <si>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</si>
  <si>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</si>
  <si>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</si>
  <si>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</si>
  <si>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</si>
  <si>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</si>
  <si>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</si>
  <si>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</si>
  <si>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</si>
  <si>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</si>
  <si>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</si>
  <si>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</si>
  <si>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</si>
  <si>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</si>
  <si>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</si>
  <si>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</si>
  <si>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</si>
  <si>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</si>
  <si>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</si>
  <si>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</si>
  <si>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</si>
  <si>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</si>
  <si>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</si>
  <si>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</si>
  <si>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</si>
  <si>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</si>
  <si>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</si>
  <si>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</si>
  <si>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</si>
  <si>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</si>
  <si>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</si>
  <si>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</si>
  <si>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</si>
  <si>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</si>
  <si>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</si>
  <si>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</si>
  <si>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</si>
  <si>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</si>
  <si>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</si>
  <si>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</si>
  <si>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</si>
  <si>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</si>
  <si>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</si>
  <si>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</si>
  <si>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</si>
  <si>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</si>
  <si>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</si>
  <si>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</si>
  <si>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</si>
  <si>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</si>
  <si>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</si>
  <si>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</si>
  <si>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</si>
  <si>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</si>
  <si>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</si>
  <si>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</si>
  <si>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</si>
  <si>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</si>
  <si>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</si>
  <si>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</si>
  <si>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</si>
  <si>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</si>
  <si>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</si>
  <si>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</si>
  <si>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</si>
  <si>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</si>
  <si>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</si>
  <si>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</si>
  <si>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</si>
  <si>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</si>
  <si>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</si>
  <si>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</si>
  <si>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</si>
  <si>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</si>
  <si>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</si>
  <si>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</si>
  <si>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</si>
  <si>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</si>
  <si>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</si>
  <si>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</si>
  <si>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</si>
  <si>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</si>
  <si>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</si>
  <si>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</si>
  <si>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</si>
  <si>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</si>
  <si>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</si>
  <si>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</si>
  <si>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</si>
  <si>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</si>
  <si>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</si>
  <si>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</si>
  <si>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</si>
  <si>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</si>
  <si>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</si>
  <si>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</si>
  <si>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</si>
  <si>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</si>
  <si>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</si>
  <si>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</si>
  <si>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</si>
  <si>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</si>
  <si>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</si>
  <si>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</si>
  <si>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</si>
  <si>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</si>
  <si>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</si>
  <si>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</si>
  <si>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</si>
  <si>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</si>
  <si>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</si>
  <si>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</si>
  <si>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</si>
  <si>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</si>
  <si>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</si>
  <si>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</si>
  <si>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</si>
  <si>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</si>
  <si>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</si>
  <si>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</si>
  <si>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</si>
  <si>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</si>
  <si>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</si>
  <si>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</si>
  <si>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</si>
  <si>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</si>
  <si>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</si>
  <si>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</si>
  <si>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</si>
  <si>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</si>
  <si>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</si>
  <si>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</si>
  <si>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</si>
  <si>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</si>
  <si>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</si>
  <si>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</si>
  <si>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</si>
  <si>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</si>
  <si>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</si>
  <si>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</si>
  <si>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</si>
  <si>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</si>
  <si>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</si>
  <si>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</si>
  <si>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</si>
  <si>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</si>
  <si>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</si>
  <si>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</si>
  <si>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</si>
  <si>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</si>
  <si>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</si>
  <si>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</si>
  <si>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</si>
  <si>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</si>
  <si>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</si>
  <si>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</si>
  <si>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</si>
  <si>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</si>
  <si>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</si>
  <si>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</si>
  <si>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</si>
  <si>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</si>
  <si>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</si>
  <si>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</si>
  <si>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</si>
  <si>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</si>
  <si>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</si>
  <si>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</si>
  <si>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</si>
  <si>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</si>
  <si>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</si>
  <si>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</si>
  <si>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</si>
  <si>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</si>
  <si>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</si>
  <si>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</si>
  <si>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</si>
  <si>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</si>
  <si>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</si>
  <si>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</si>
  <si>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</si>
  <si>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</si>
  <si>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</si>
  <si>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</si>
  <si>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</si>
  <si>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</si>
  <si>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</si>
  <si>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</si>
  <si>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</si>
  <si>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</si>
  <si>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</si>
  <si>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</si>
  <si>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</si>
  <si>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</si>
  <si>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</si>
  <si>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</si>
  <si>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</si>
  <si>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</si>
  <si>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</si>
  <si>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</si>
  <si>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</si>
  <si>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</si>
  <si>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</si>
  <si>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</si>
  <si>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</si>
  <si>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</si>
  <si>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</si>
  <si>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</si>
  <si>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</si>
  <si>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</si>
  <si>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</si>
  <si>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</si>
  <si>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</si>
  <si>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</si>
  <si>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</si>
  <si>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</si>
  <si>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</si>
  <si>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</si>
  <si>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</si>
  <si>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</si>
  <si>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</si>
  <si>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</si>
  <si>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</si>
  <si>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</si>
  <si>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</si>
  <si>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</si>
  <si>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</si>
  <si>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</si>
  <si>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</si>
  <si>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</si>
  <si>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</si>
  <si>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</si>
  <si>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</si>
  <si>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</si>
  <si>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</si>
  <si>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</si>
  <si>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</si>
  <si>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</si>
  <si>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</si>
  <si>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</si>
  <si>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</si>
  <si>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</si>
  <si>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</si>
  <si>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</si>
  <si>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</si>
  <si>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</si>
  <si>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</si>
  <si>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</si>
  <si>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</si>
  <si>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</si>
  <si>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</si>
  <si>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</si>
  <si>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</si>
  <si>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</si>
  <si>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</si>
  <si>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</si>
  <si>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</si>
  <si>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</si>
  <si>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</si>
  <si>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</si>
  <si>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</si>
  <si>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</si>
  <si>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</si>
  <si>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</si>
  <si>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</si>
  <si>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</si>
  <si>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</si>
  <si>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</si>
  <si>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</si>
  <si>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</si>
  <si>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</si>
  <si>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</si>
  <si>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</si>
  <si>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</si>
  <si>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</si>
  <si>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</si>
  <si>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</si>
  <si>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</si>
  <si>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</si>
  <si>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</si>
  <si>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</si>
  <si>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</si>
  <si>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</si>
  <si>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</si>
  <si>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</si>
  <si>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</si>
  <si>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</si>
  <si>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</si>
  <si>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</si>
  <si>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</si>
  <si>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</si>
  <si>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</si>
  <si>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</si>
  <si>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</si>
  <si>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</si>
  <si>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</si>
  <si>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</si>
  <si>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</si>
  <si>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</si>
  <si>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</si>
  <si>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</si>
  <si>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</si>
  <si>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</si>
  <si>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</si>
  <si>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</si>
  <si>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</si>
  <si>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</si>
  <si>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</si>
  <si>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</si>
  <si>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</si>
  <si>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</si>
  <si>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</si>
  <si>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</si>
  <si>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</si>
  <si>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</si>
  <si>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</si>
  <si>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</si>
  <si>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</si>
  <si>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</si>
  <si>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</si>
  <si>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</si>
  <si>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</si>
  <si>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</si>
  <si>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</si>
  <si>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</si>
  <si>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</si>
  <si>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</si>
  <si>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</si>
  <si>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</si>
  <si>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</si>
  <si>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</si>
  <si>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</si>
  <si>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</si>
  <si>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</si>
  <si>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</si>
  <si>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</si>
  <si>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</si>
  <si>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</si>
  <si>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</si>
  <si>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</si>
  <si>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</si>
  <si>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</si>
  <si>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</si>
  <si>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</si>
  <si>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</si>
  <si>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</si>
  <si>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</si>
  <si>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</si>
  <si>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</si>
  <si>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</si>
  <si>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</si>
  <si>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</si>
  <si>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</si>
  <si>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</si>
  <si>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</si>
  <si>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</si>
  <si>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</si>
  <si>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</si>
  <si>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</si>
  <si>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</si>
  <si>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</si>
  <si>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</si>
  <si>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</si>
  <si>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</si>
  <si>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</si>
  <si>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</si>
  <si>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</si>
  <si>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</si>
  <si>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</si>
  <si>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</si>
  <si>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</si>
  <si>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</si>
  <si>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</si>
  <si>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</si>
  <si>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</si>
  <si>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</si>
  <si>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</si>
  <si>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</si>
  <si>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</si>
  <si>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</si>
  <si>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</si>
  <si>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</si>
  <si>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</si>
  <si>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</si>
  <si>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</si>
  <si>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</si>
  <si>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</si>
  <si>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</si>
  <si>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</si>
  <si>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</si>
  <si>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</si>
  <si>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</si>
  <si>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</si>
  <si>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</si>
  <si>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</si>
  <si>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</si>
  <si>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</si>
  <si>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</si>
  <si>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</si>
  <si>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</si>
  <si>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</si>
  <si>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</si>
  <si>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</si>
  <si>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</si>
  <si>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</si>
  <si>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</si>
  <si>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</si>
  <si>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</si>
  <si>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</si>
  <si>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</si>
  <si>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</si>
  <si>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</si>
  <si>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</si>
  <si>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</si>
  <si>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</si>
  <si>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</si>
  <si>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</si>
  <si>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</si>
  <si>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</si>
  <si>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</si>
  <si>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</si>
  <si>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</si>
  <si>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</si>
  <si>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</si>
  <si>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</si>
  <si>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</si>
  <si>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</si>
  <si>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</si>
  <si>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</si>
  <si>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</si>
  <si>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</si>
  <si>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</si>
  <si>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</si>
  <si>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</si>
  <si>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</si>
  <si>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</si>
  <si>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</si>
  <si>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</si>
  <si>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</si>
  <si>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</si>
  <si>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</si>
  <si>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</si>
  <si>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</si>
  <si>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</si>
  <si>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</si>
  <si>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</si>
  <si>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</si>
  <si>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</si>
  <si>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</si>
  <si>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</si>
  <si>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</si>
  <si>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</si>
  <si>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</si>
  <si>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</si>
  <si>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</si>
  <si>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</si>
  <si>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</si>
  <si>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</si>
  <si>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</si>
  <si>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</si>
  <si>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</si>
  <si>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</si>
  <si>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</si>
  <si>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</si>
  <si>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</si>
  <si>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</si>
  <si>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</si>
  <si>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</si>
  <si>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</si>
  <si>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</si>
  <si>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</si>
  <si>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</si>
  <si>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</si>
  <si>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</si>
  <si>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</si>
  <si>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</si>
  <si>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</si>
  <si>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</si>
  <si>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</si>
  <si>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</si>
  <si>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</si>
  <si>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</si>
  <si>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</si>
  <si>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</si>
  <si>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</si>
  <si>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</si>
  <si>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</si>
  <si>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</si>
  <si>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</si>
  <si>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</si>
  <si>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</si>
  <si>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</si>
  <si>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</si>
  <si>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</si>
  <si>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</si>
  <si>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</si>
  <si>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</si>
  <si>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</si>
  <si>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</si>
  <si>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</si>
  <si>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</si>
  <si>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</si>
  <si>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</si>
  <si>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</si>
  <si>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</si>
  <si>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</si>
  <si>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</si>
  <si>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</si>
  <si>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</si>
  <si>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</si>
  <si>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</si>
  <si>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</si>
  <si>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</si>
  <si>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</si>
  <si>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</si>
  <si>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</si>
  <si>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</si>
  <si>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</si>
  <si>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</si>
  <si>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</si>
  <si>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</si>
  <si>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</si>
  <si>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</si>
  <si>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</si>
  <si>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</si>
  <si>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</si>
  <si>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</si>
  <si>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</si>
  <si>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</si>
  <si>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</si>
  <si>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</si>
  <si>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</si>
  <si>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</si>
  <si>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</si>
  <si>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</si>
  <si>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</si>
  <si>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</si>
  <si>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</si>
  <si>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</si>
  <si>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</si>
  <si>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</si>
  <si>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</si>
  <si>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</si>
  <si>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</si>
  <si>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</si>
  <si>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</si>
  <si>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</si>
  <si>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</si>
  <si>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</si>
  <si>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</si>
  <si>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</si>
  <si>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</si>
  <si>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</si>
  <si>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</si>
  <si>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</si>
  <si>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</si>
  <si>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</si>
  <si>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</si>
  <si>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</si>
  <si>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</si>
  <si>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</si>
  <si>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</si>
  <si>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</si>
  <si>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</si>
  <si>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</si>
  <si>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</si>
  <si>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</si>
  <si>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</si>
  <si>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</si>
  <si>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</si>
  <si>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</si>
  <si>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</si>
  <si>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</si>
  <si>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</si>
  <si>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</si>
  <si>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</si>
  <si>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</si>
  <si>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</si>
  <si>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</si>
  <si>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</si>
  <si>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</si>
  <si>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</si>
  <si>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</si>
  <si>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</si>
  <si>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</si>
  <si>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</si>
  <si>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</si>
  <si>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</si>
  <si>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</si>
  <si>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</si>
  <si>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</si>
  <si>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</si>
  <si>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</si>
  <si>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</si>
  <si>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</si>
  <si>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</si>
  <si>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</si>
  <si>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</si>
  <si>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</si>
  <si>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</si>
  <si>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</si>
  <si>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</si>
  <si>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</si>
  <si>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</si>
  <si>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</si>
  <si>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</si>
  <si>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</si>
  <si>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</si>
  <si>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</si>
  <si>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</si>
  <si>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</si>
  <si>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</si>
  <si>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</si>
  <si>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</si>
  <si>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</si>
  <si>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</si>
  <si>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</si>
  <si>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</si>
  <si>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</si>
  <si>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</si>
  <si>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</si>
  <si>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</si>
  <si>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</si>
  <si>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</si>
  <si>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</si>
  <si>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</si>
  <si>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</si>
  <si>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</si>
  <si>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</si>
  <si>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</si>
  <si>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</si>
  <si>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</si>
  <si>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</si>
  <si>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</si>
  <si>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</si>
  <si>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</si>
  <si>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</si>
  <si>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</si>
  <si>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</si>
  <si>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</si>
  <si>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</si>
  <si>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</si>
  <si>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</si>
  <si>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</si>
  <si>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</si>
  <si>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</si>
  <si>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</si>
  <si>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</si>
  <si>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</si>
  <si>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</si>
  <si>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</si>
  <si>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</si>
  <si>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</si>
  <si>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</si>
  <si>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</si>
  <si>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</si>
  <si>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</si>
  <si>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</si>
  <si>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</si>
  <si>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</si>
  <si>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</si>
  <si>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</si>
  <si>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</si>
  <si>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</si>
  <si>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</si>
  <si>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</si>
  <si>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</si>
  <si>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</si>
  <si>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</si>
  <si>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</si>
  <si>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</si>
  <si>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</si>
  <si>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</si>
  <si>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</si>
  <si>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</si>
  <si>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</si>
  <si>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</si>
  <si>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</si>
  <si>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</si>
  <si>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</si>
  <si>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</si>
  <si>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</si>
  <si>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</si>
  <si>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</si>
  <si>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</si>
  <si>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</si>
  <si>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</si>
  <si>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</si>
  <si>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</si>
  <si>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</si>
  <si>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</si>
  <si>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</si>
  <si>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</si>
  <si>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</si>
  <si>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</si>
  <si>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</si>
  <si>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</si>
  <si>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</si>
  <si>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</si>
  <si>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</si>
  <si>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</si>
  <si>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</si>
  <si>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</si>
  <si>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</si>
  <si>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</si>
  <si>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</si>
  <si>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</si>
  <si>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</si>
  <si>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</si>
  <si>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</si>
  <si>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</si>
  <si>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</si>
  <si>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</si>
  <si>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</si>
  <si>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</si>
  <si>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</si>
  <si>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</si>
  <si>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</si>
  <si>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</si>
  <si>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</si>
  <si>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</si>
  <si>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</si>
  <si>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</si>
  <si>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</si>
  <si>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</si>
  <si>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</si>
  <si>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</si>
  <si>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</si>
  <si>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</si>
  <si>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</si>
  <si>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</si>
  <si>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</si>
  <si>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</si>
  <si>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</si>
  <si>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</si>
  <si>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</si>
  <si>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</si>
  <si>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</si>
  <si>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</si>
  <si>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</si>
  <si>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</si>
  <si>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</si>
  <si>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</si>
  <si>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</si>
  <si>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</si>
  <si>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</si>
  <si>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</si>
  <si>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</si>
  <si>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</si>
  <si>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</si>
  <si>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</si>
  <si>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</si>
  <si>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</si>
  <si>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</si>
  <si>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</si>
  <si>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</si>
  <si>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</si>
  <si>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</si>
  <si>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</si>
  <si>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</si>
  <si>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</si>
  <si>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</si>
  <si>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</si>
  <si>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</si>
  <si>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</si>
  <si>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</si>
  <si>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</si>
  <si>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</si>
  <si>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</si>
  <si>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</si>
  <si>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</si>
  <si>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</si>
  <si>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</si>
  <si>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</si>
  <si>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</si>
  <si>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</si>
  <si>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</si>
  <si>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</si>
  <si>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</si>
  <si>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</si>
  <si>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</si>
  <si>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</si>
  <si>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</si>
  <si>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</si>
  <si>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</si>
  <si>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</si>
  <si>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</si>
  <si>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</si>
  <si>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</si>
  <si>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</si>
  <si>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</si>
  <si>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</si>
  <si>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</si>
  <si>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</si>
  <si>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</si>
  <si>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</si>
  <si>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</si>
  <si>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</si>
  <si>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</si>
  <si>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</si>
  <si>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</si>
  <si>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</si>
  <si>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</si>
  <si>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</si>
  <si>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</si>
  <si>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</si>
  <si>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</si>
  <si>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</si>
  <si>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</si>
  <si>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</si>
  <si>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</si>
  <si>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</si>
  <si>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</si>
  <si>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</si>
  <si>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</si>
  <si>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</si>
  <si>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</si>
  <si>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</si>
  <si>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</si>
  <si>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</si>
  <si>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</si>
  <si>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</si>
  <si>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</si>
  <si>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</si>
  <si>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</si>
  <si>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</si>
  <si>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</si>
  <si>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</si>
  <si>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</si>
  <si>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</si>
  <si>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</si>
  <si>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</si>
  <si>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</si>
  <si>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</si>
  <si>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</si>
  <si>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</si>
  <si>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</si>
  <si>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</si>
  <si>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</si>
  <si>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</si>
  <si>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</si>
  <si>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</si>
  <si>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</si>
  <si>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</si>
  <si>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</si>
  <si>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</si>
  <si>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</si>
  <si>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</si>
  <si>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</si>
  <si>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</si>
  <si>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</si>
  <si>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</si>
  <si>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</si>
  <si>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</si>
  <si>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</si>
  <si>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</si>
  <si>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</si>
  <si>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</si>
  <si>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</si>
  <si>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</si>
  <si>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</si>
  <si>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</si>
  <si>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</si>
  <si>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</si>
  <si>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</si>
  <si>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</si>
  <si>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</si>
  <si>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</si>
  <si>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</si>
  <si>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</si>
  <si>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</si>
  <si>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</si>
  <si>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</si>
  <si>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</si>
  <si>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</si>
  <si>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</si>
  <si>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</si>
  <si>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</si>
  <si>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</si>
  <si>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</si>
  <si>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</si>
  <si>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</si>
  <si>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</si>
  <si>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</si>
  <si>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</si>
  <si>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</si>
  <si>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</si>
  <si>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</si>
  <si>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</si>
  <si>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</si>
  <si>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</si>
  <si>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</si>
  <si>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</si>
  <si>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</si>
  <si>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</si>
  <si>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</si>
  <si>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</si>
  <si>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</si>
  <si>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</si>
  <si>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</si>
  <si>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</si>
  <si>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</si>
  <si>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</si>
  <si>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</si>
  <si>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</si>
  <si>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</si>
  <si>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</si>
  <si>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</si>
  <si>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</si>
  <si>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</si>
  <si>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</si>
  <si>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</si>
  <si>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</si>
  <si>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</si>
  <si>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</si>
  <si>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</si>
  <si>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</si>
  <si>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</si>
  <si>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</si>
  <si>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</si>
  <si>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</si>
  <si>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</si>
  <si>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</si>
  <si>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</si>
  <si>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</si>
  <si>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</si>
  <si>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</si>
  <si>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</si>
  <si>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</si>
  <si>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</si>
  <si>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</si>
  <si>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</si>
  <si>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</si>
  <si>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</si>
  <si>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</si>
  <si>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</si>
  <si>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</si>
  <si>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</si>
  <si>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</si>
  <si>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</si>
  <si>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</si>
  <si>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</si>
  <si>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</si>
  <si>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</si>
  <si>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</si>
  <si>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</si>
  <si>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</si>
  <si>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</si>
  <si>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</si>
  <si>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</si>
  <si>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</si>
  <si>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</si>
  <si>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</si>
  <si>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</si>
  <si>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</si>
  <si>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</si>
  <si>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</si>
  <si>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</si>
  <si>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</si>
  <si>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</si>
  <si>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</si>
  <si>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</si>
  <si>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</si>
  <si>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</si>
  <si>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</si>
  <si>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</si>
  <si>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</si>
  <si>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</si>
  <si>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</si>
  <si>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</si>
  <si>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</si>
  <si>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</si>
  <si>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</si>
  <si>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</si>
  <si>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</si>
  <si>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</si>
  <si>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</si>
  <si>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</si>
  <si>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</si>
  <si>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</si>
  <si>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</si>
  <si>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</si>
  <si>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</si>
  <si>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</si>
  <si>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</si>
  <si>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</si>
  <si>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</si>
  <si>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</si>
  <si>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</si>
  <si>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</si>
  <si>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</si>
  <si>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</si>
  <si>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</si>
  <si>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</si>
  <si>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</si>
  <si>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</si>
  <si>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</si>
  <si>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</si>
  <si>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</si>
  <si>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</si>
  <si>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</si>
  <si>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</si>
  <si>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</si>
  <si>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</si>
  <si>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</si>
  <si>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</si>
  <si>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</si>
  <si>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</si>
  <si>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</si>
  <si>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</si>
  <si>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</si>
  <si>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</si>
  <si>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</si>
  <si>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</si>
  <si>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</si>
  <si>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</si>
  <si>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</si>
  <si>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</si>
  <si>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</si>
  <si>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</si>
  <si>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</si>
  <si>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</si>
  <si>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</si>
  <si>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</si>
  <si>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</si>
  <si>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</si>
  <si>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</si>
  <si>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</si>
  <si>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</si>
  <si>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</si>
  <si>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</si>
  <si>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</si>
  <si>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</si>
  <si>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</si>
  <si>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</si>
  <si>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</si>
  <si>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</si>
  <si>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</si>
  <si>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</si>
  <si>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</si>
  <si>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</si>
  <si>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</si>
  <si>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</si>
  <si>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</si>
  <si>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</si>
  <si>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</si>
  <si>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</si>
  <si>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</si>
  <si>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</si>
  <si>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</si>
  <si>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</si>
  <si>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</si>
  <si>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</si>
  <si>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</si>
  <si>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</si>
  <si>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</si>
  <si>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</si>
  <si>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</si>
  <si>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</si>
  <si>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</si>
  <si>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</si>
  <si>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</si>
  <si>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</si>
  <si>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</si>
  <si>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</si>
  <si>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</si>
  <si>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</si>
  <si>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</si>
  <si>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</si>
  <si>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</si>
  <si>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</si>
  <si>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</si>
  <si>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</si>
  <si>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</si>
  <si>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</si>
  <si>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</si>
  <si>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</si>
  <si>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</si>
  <si>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</si>
  <si>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</si>
  <si>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</si>
  <si>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</si>
  <si>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</si>
  <si>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</si>
  <si>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</si>
  <si>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</si>
  <si>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</si>
  <si>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</si>
  <si>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</si>
  <si>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</si>
  <si>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</si>
  <si>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</si>
  <si>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</si>
  <si>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</si>
  <si>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</si>
  <si>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</si>
  <si>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</si>
  <si>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</si>
  <si>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</si>
  <si>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</si>
  <si>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</si>
  <si>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</si>
  <si>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</si>
  <si>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</si>
  <si>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</si>
  <si>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</si>
  <si>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</si>
  <si>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</si>
  <si>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</si>
  <si>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</si>
  <si>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</si>
  <si>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</si>
  <si>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</si>
  <si>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</si>
  <si>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</si>
  <si>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</si>
  <si>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</si>
  <si>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</si>
  <si>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</si>
  <si>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</si>
  <si>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</si>
  <si>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</si>
  <si>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</si>
  <si>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</si>
  <si>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</si>
  <si>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</si>
  <si>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</si>
  <si>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</si>
  <si>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</si>
  <si>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</si>
  <si>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</si>
  <si>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</si>
  <si>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</si>
  <si>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</si>
  <si>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</si>
  <si>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</si>
  <si>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</si>
  <si>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</si>
  <si>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</si>
  <si>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</si>
  <si>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</si>
  <si>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</si>
  <si>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</si>
  <si>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</si>
  <si>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</si>
  <si>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</si>
  <si>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</si>
  <si>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</si>
  <si>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</si>
  <si>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</si>
  <si>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</si>
  <si>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</si>
  <si>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</si>
  <si>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</si>
  <si>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</si>
  <si>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</si>
  <si>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</si>
  <si>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</si>
  <si>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</si>
  <si>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</si>
  <si>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</si>
  <si>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</si>
  <si>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</si>
  <si>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</si>
  <si>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</si>
  <si>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</si>
  <si>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</si>
  <si>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</si>
  <si>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</si>
  <si>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</si>
  <si>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</si>
  <si>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</si>
  <si>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</si>
  <si>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</si>
  <si>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</si>
  <si>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</si>
  <si>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</si>
  <si>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</si>
  <si>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</si>
  <si>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</si>
  <si>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</si>
  <si>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</si>
  <si>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</si>
  <si>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</si>
  <si>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</si>
  <si>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</si>
  <si>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</si>
  <si>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</si>
  <si>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</si>
  <si>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</si>
  <si>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</si>
  <si>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</si>
  <si>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</si>
  <si>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</si>
  <si>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</si>
  <si>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</si>
  <si>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</si>
  <si>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</si>
  <si>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</si>
  <si>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</si>
  <si>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</si>
  <si>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</si>
  <si>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</si>
  <si>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</si>
  <si>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</si>
  <si>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</si>
  <si>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</si>
  <si>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</si>
  <si>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</si>
  <si>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</si>
  <si>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</si>
  <si>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</si>
  <si>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</si>
  <si>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</si>
  <si>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</si>
  <si>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</si>
  <si>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</si>
  <si>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</si>
  <si>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</si>
  <si>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</si>
  <si>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</si>
  <si>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</si>
  <si>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</si>
  <si>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</si>
  <si>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</si>
  <si>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</si>
  <si>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</si>
  <si>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</si>
  <si>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</si>
  <si>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</si>
  <si>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</si>
  <si>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</si>
  <si>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</si>
  <si>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</si>
  <si>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</si>
  <si>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</si>
  <si>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</si>
  <si>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</si>
  <si>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</si>
  <si>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</si>
  <si>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</si>
  <si>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</si>
  <si>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</si>
  <si>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</si>
  <si>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</si>
  <si>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</si>
  <si>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</si>
  <si>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</si>
  <si>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</si>
  <si>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</si>
  <si>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</si>
  <si>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</si>
  <si>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</si>
  <si>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</si>
  <si>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</si>
  <si>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</si>
  <si>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</si>
  <si>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</si>
  <si>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</si>
  <si>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</si>
  <si>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</si>
  <si>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</si>
  <si>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</si>
  <si>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</si>
  <si>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</si>
  <si>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</si>
  <si>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</si>
  <si>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</si>
  <si>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</si>
  <si>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</si>
  <si>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</si>
  <si>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</si>
  <si>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</si>
  <si>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</si>
  <si>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</si>
  <si>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</si>
  <si>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</si>
  <si>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</si>
  <si>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</si>
  <si>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</si>
  <si>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</si>
  <si>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</si>
  <si>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</si>
  <si>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</si>
  <si>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</si>
  <si>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</si>
  <si>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</si>
  <si>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</si>
  <si>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</si>
  <si>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</si>
  <si>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</si>
  <si>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</si>
  <si>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</si>
  <si>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</si>
  <si>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</si>
  <si>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</si>
  <si>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</si>
  <si>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</si>
  <si>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</si>
  <si>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</si>
  <si>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</si>
  <si>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</si>
  <si>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</si>
  <si>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</si>
  <si>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</si>
  <si>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</si>
  <si>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</si>
  <si>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</si>
  <si>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</si>
  <si>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</si>
  <si>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</si>
  <si>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</si>
  <si>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</si>
  <si>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</si>
  <si>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</si>
  <si>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</si>
  <si>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</si>
  <si>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</si>
  <si>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</si>
  <si>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</si>
  <si>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</si>
  <si>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</si>
  <si>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</si>
  <si>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</si>
  <si>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</si>
  <si>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</si>
  <si>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</si>
  <si>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</si>
  <si>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</si>
  <si>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</si>
  <si>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</si>
  <si>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</si>
  <si>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</si>
  <si>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</si>
  <si>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</si>
  <si>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</si>
  <si>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</si>
  <si>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</si>
  <si>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</si>
  <si>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</si>
  <si>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</si>
  <si>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</si>
  <si>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</si>
  <si>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</si>
  <si>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</si>
  <si>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</si>
  <si>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</si>
  <si>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</si>
  <si>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</si>
  <si>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</si>
  <si>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</si>
  <si>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</si>
  <si>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</si>
  <si>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</si>
  <si>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</si>
  <si>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</si>
  <si>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</si>
  <si>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</si>
  <si>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</si>
  <si>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</si>
  <si>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</si>
  <si>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</si>
  <si>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</si>
  <si>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</si>
  <si>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</si>
  <si>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</si>
  <si>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</si>
  <si>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</si>
  <si>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</si>
  <si>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</si>
  <si>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</si>
  <si>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</si>
  <si>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</si>
  <si>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</si>
  <si>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</si>
  <si>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</si>
  <si>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</si>
  <si>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</si>
  <si>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</si>
  <si>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</si>
  <si>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</si>
  <si>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</si>
  <si>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</si>
  <si>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</si>
  <si>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</si>
  <si>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</si>
  <si>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</si>
  <si>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</si>
  <si>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</si>
  <si>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</si>
  <si>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</si>
  <si>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</si>
  <si>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</si>
  <si>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</si>
  <si>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</si>
  <si>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</si>
  <si>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</si>
  <si>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</si>
  <si>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</si>
  <si>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</si>
  <si>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</si>
  <si>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</si>
  <si>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</si>
  <si>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</si>
  <si>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</si>
  <si>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</si>
  <si>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</si>
  <si>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</si>
  <si>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</si>
  <si>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</si>
  <si>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</si>
  <si>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</si>
  <si>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</si>
  <si>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</si>
  <si>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</si>
  <si>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</si>
  <si>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</si>
  <si>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</si>
  <si>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</si>
  <si>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</si>
  <si>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</si>
  <si>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</si>
  <si>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</si>
  <si>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</si>
  <si>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</si>
  <si>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</si>
  <si>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</si>
  <si>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</si>
  <si>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</si>
  <si>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</si>
  <si>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</si>
  <si>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</si>
  <si>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</si>
  <si>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</si>
  <si>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</si>
  <si>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</si>
  <si>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</si>
  <si>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</si>
  <si>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</si>
  <si>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</si>
  <si>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</si>
  <si>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</si>
  <si>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</si>
  <si>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</si>
  <si>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</si>
  <si>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</si>
  <si>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</si>
  <si>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</si>
  <si>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</si>
  <si>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</si>
  <si>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</si>
  <si>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</si>
  <si>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</si>
  <si>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</si>
  <si>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</si>
  <si>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</si>
  <si>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</si>
  <si>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</si>
  <si>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</si>
  <si>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</si>
  <si>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</si>
  <si>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</si>
  <si>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</si>
  <si>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</si>
  <si>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</si>
  <si>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</si>
  <si>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</si>
  <si>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</si>
  <si>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</si>
  <si>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</si>
  <si>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</si>
  <si>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</si>
  <si>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</si>
  <si>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</si>
  <si>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</si>
  <si>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</si>
  <si>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</si>
  <si>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</si>
  <si>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</si>
  <si>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</si>
  <si>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</si>
  <si>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</si>
  <si>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</si>
  <si>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</si>
  <si>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</si>
  <si>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</si>
  <si>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</si>
  <si>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</si>
  <si>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</si>
  <si>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</si>
  <si>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</si>
  <si>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</si>
  <si>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</si>
  <si>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</si>
  <si>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</si>
  <si>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</si>
  <si>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</si>
  <si>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</si>
  <si>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</si>
  <si>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</si>
  <si>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</si>
  <si>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</si>
  <si>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</si>
  <si>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</si>
  <si>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</si>
  <si>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</si>
  <si>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</si>
  <si>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</si>
  <si>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</si>
  <si>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</si>
  <si>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</si>
  <si>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</si>
  <si>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</si>
  <si>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</si>
  <si>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</si>
  <si>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</si>
  <si>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</si>
  <si>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</si>
  <si>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</si>
  <si>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</si>
  <si>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</si>
  <si>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</si>
  <si>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</si>
  <si>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</si>
  <si>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</si>
  <si>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</si>
  <si>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</si>
  <si>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</si>
  <si>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</si>
  <si>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</si>
  <si>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</si>
  <si>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</si>
  <si>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</si>
  <si>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</si>
  <si>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</si>
  <si>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</si>
  <si>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</si>
  <si>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</si>
  <si>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</si>
  <si>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</si>
  <si>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</si>
  <si>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</si>
  <si>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</si>
  <si>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</si>
  <si>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</si>
  <si>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</si>
  <si>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</si>
  <si>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</si>
  <si>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</si>
  <si>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</si>
  <si>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</si>
  <si>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</si>
  <si>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</si>
  <si>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</si>
  <si>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</si>
  <si>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</si>
  <si>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</si>
  <si>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</si>
  <si>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</si>
  <si>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</si>
  <si>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</si>
  <si>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</si>
  <si>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</si>
  <si>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</si>
  <si>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</si>
  <si>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</si>
  <si>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</si>
  <si>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</si>
  <si>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</si>
  <si>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</si>
  <si>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</si>
  <si>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</si>
  <si>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</si>
  <si>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</si>
  <si>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</si>
  <si>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</si>
  <si>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</si>
  <si>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</si>
  <si>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</si>
  <si>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</si>
  <si>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</si>
  <si>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</si>
  <si>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</si>
  <si>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</si>
  <si>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</si>
  <si>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</si>
  <si>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</si>
  <si>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</si>
  <si>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</si>
  <si>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</si>
  <si>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</si>
  <si>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</si>
  <si>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</si>
  <si>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</si>
  <si>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</si>
  <si>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</si>
  <si>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</si>
  <si>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</si>
  <si>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</si>
  <si>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</si>
  <si>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</si>
  <si>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</si>
  <si>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</si>
  <si>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</si>
  <si>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</si>
  <si>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</si>
  <si>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</si>
  <si>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</si>
  <si>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</si>
  <si>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</si>
  <si>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</si>
  <si>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</si>
  <si>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</si>
  <si>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</si>
  <si>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</si>
  <si>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</si>
  <si>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</si>
  <si>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</si>
  <si>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</si>
  <si>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</si>
  <si>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</si>
  <si>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</si>
  <si>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</si>
  <si>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</si>
  <si>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</si>
  <si>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</si>
  <si>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</si>
  <si>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</si>
  <si>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</si>
  <si>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</si>
  <si>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</si>
  <si>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</si>
  <si>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</si>
  <si>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</si>
  <si>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</si>
  <si>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</si>
  <si>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</si>
  <si>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</si>
  <si>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</si>
  <si>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</si>
  <si>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</si>
  <si>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</si>
  <si>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</si>
  <si>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</si>
  <si>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</si>
  <si>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</si>
  <si>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</si>
  <si>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</si>
  <si>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</si>
  <si>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</si>
  <si>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</si>
  <si>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</si>
  <si>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</si>
  <si>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</si>
  <si>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</si>
  <si>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</si>
  <si>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</si>
  <si>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</si>
  <si>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</si>
  <si>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</si>
  <si>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</si>
  <si>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</si>
  <si>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</si>
  <si>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</si>
  <si>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</si>
  <si>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</si>
  <si>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</si>
  <si>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</si>
  <si>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</si>
  <si>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</si>
  <si>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</si>
  <si>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</si>
  <si>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</si>
  <si>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</si>
  <si>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</si>
  <si>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</si>
  <si>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</si>
  <si>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</si>
  <si>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</si>
  <si>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</si>
  <si>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</si>
  <si>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</si>
  <si>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</si>
  <si>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</si>
  <si>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</si>
  <si>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</si>
  <si>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</si>
  <si>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</si>
  <si>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</si>
  <si>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</si>
  <si>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</si>
  <si>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</si>
  <si>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</si>
  <si>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</si>
  <si>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</si>
  <si>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</si>
  <si>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</si>
  <si>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</si>
  <si>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</si>
  <si>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</si>
  <si>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</si>
  <si>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</si>
  <si>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</si>
  <si>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</si>
  <si>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</si>
  <si>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</si>
  <si>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</si>
  <si>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</si>
  <si>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</si>
  <si>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</si>
  <si>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</si>
  <si>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</si>
  <si>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</si>
  <si>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</si>
  <si>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</si>
  <si>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</si>
  <si>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</si>
  <si>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</si>
  <si>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</si>
  <si>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</si>
  <si>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</si>
  <si>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</si>
  <si>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</si>
  <si>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</si>
  <si>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</si>
  <si>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</si>
  <si>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</si>
  <si>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</si>
  <si>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</si>
  <si>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</si>
  <si>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</si>
  <si>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</si>
  <si>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</si>
  <si>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</si>
  <si>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</si>
  <si>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</si>
  <si>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</si>
  <si>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</si>
  <si>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</si>
  <si>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</si>
  <si>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</si>
  <si>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</si>
  <si>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</si>
  <si>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</si>
  <si>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</si>
  <si>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</si>
  <si>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</si>
  <si>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</si>
  <si>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</si>
  <si>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</si>
  <si>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</si>
  <si>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</si>
  <si>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</si>
  <si>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</si>
  <si>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</si>
  <si>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</si>
  <si>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</si>
  <si>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</si>
  <si>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</si>
  <si>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</si>
  <si>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</si>
  <si>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</si>
  <si>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</si>
  <si>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</si>
  <si>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</si>
  <si>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</si>
  <si>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</si>
  <si>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</si>
  <si>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</si>
  <si>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</si>
  <si>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</si>
  <si>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</si>
  <si>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</si>
  <si>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</si>
  <si>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</si>
  <si>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</si>
  <si>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</si>
  <si>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</si>
  <si>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</si>
  <si>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</si>
  <si>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</si>
  <si>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</si>
  <si>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</si>
  <si>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</si>
  <si>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</si>
  <si>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</si>
  <si>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</si>
  <si>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</si>
  <si>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</si>
  <si>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</si>
  <si>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</si>
  <si>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</si>
  <si>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</si>
  <si>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</si>
  <si>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</si>
  <si>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</si>
  <si>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</si>
  <si>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</si>
  <si>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</si>
  <si>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</si>
  <si>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</si>
  <si>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</si>
  <si>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</si>
  <si>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</si>
  <si>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</si>
  <si>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</si>
  <si>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</si>
  <si>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</si>
  <si>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</si>
  <si>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</si>
  <si>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</si>
  <si>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</si>
  <si>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</si>
  <si>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</si>
  <si>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</si>
  <si>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</si>
  <si>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</si>
  <si>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</si>
  <si>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</si>
  <si>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</si>
  <si>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</si>
  <si>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</si>
  <si>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</si>
  <si>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</si>
  <si>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</si>
  <si>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</si>
  <si>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</si>
  <si>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</si>
  <si>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</si>
  <si>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</si>
  <si>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</si>
  <si>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</si>
  <si>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</si>
  <si>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</si>
  <si>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</si>
  <si>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</si>
  <si>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</si>
  <si>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</si>
  <si>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</si>
  <si>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</si>
  <si>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</si>
  <si>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</si>
  <si>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</si>
  <si>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</si>
  <si>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</si>
  <si>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</si>
  <si>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</si>
  <si>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</si>
  <si>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</si>
  <si>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</si>
  <si>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</si>
  <si>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</si>
  <si>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</si>
  <si>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</si>
  <si>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</si>
  <si>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</si>
  <si>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</si>
  <si>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</si>
  <si>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</si>
  <si>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</si>
  <si>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</si>
  <si>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</si>
  <si>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</si>
  <si>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</si>
  <si>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</si>
  <si>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</si>
  <si>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</si>
  <si>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</si>
  <si>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</si>
  <si>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</si>
  <si>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</si>
  <si>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</si>
  <si>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</si>
  <si>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</si>
  <si>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</si>
  <si>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</si>
  <si>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</si>
  <si>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</si>
  <si>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</si>
  <si>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</si>
  <si>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</si>
  <si>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</si>
  <si>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</si>
  <si>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</si>
  <si>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</si>
  <si>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</si>
  <si>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</si>
  <si>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</si>
  <si>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</si>
  <si>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</si>
  <si>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</si>
  <si>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</si>
  <si>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</si>
  <si>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</si>
  <si>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</si>
  <si>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</si>
  <si>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</si>
  <si>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</si>
  <si>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</si>
  <si>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</si>
  <si>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</si>
  <si>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</si>
  <si>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</si>
  <si>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</si>
  <si>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</si>
  <si>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</si>
  <si>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</si>
  <si>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</si>
  <si>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</si>
  <si>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</si>
  <si>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</si>
  <si>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</si>
  <si>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</si>
  <si>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</si>
  <si>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</si>
  <si>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</si>
  <si>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</si>
  <si>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</si>
  <si>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</si>
  <si>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</si>
  <si>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</si>
  <si>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</si>
  <si>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</si>
  <si>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</si>
  <si>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</si>
  <si>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</si>
  <si>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</si>
  <si>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</si>
  <si>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</si>
  <si>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</si>
  <si>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</si>
  <si>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</si>
  <si>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</si>
  <si>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</si>
  <si>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</si>
  <si>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</si>
  <si>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</si>
  <si>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</si>
  <si>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</si>
  <si>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</si>
  <si>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</si>
  <si>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</si>
  <si>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</si>
  <si>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</si>
  <si>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</si>
  <si>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</si>
  <si>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</si>
  <si>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</si>
  <si>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</si>
  <si>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</si>
  <si>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</si>
  <si>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</si>
  <si>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</si>
  <si>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</si>
  <si>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</si>
  <si>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</si>
  <si>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</si>
  <si>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</si>
  <si>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</si>
  <si>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</si>
  <si>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</si>
  <si>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</si>
  <si>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</si>
  <si>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</si>
  <si>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</si>
  <si>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</si>
  <si>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</si>
  <si>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</si>
  <si>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</si>
  <si>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</si>
  <si>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</si>
  <si>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</si>
  <si>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</si>
  <si>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</si>
  <si>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</si>
  <si>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</si>
  <si>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</si>
  <si>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</si>
  <si>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</si>
  <si>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</si>
  <si>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</si>
  <si>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</si>
  <si>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</si>
  <si>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</si>
  <si>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</si>
  <si>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</si>
  <si>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</si>
  <si>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</si>
  <si>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</si>
  <si>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</si>
  <si>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</si>
  <si>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</si>
  <si>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</si>
  <si>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</si>
  <si>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</si>
  <si>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</si>
  <si>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</si>
  <si>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</si>
  <si>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</si>
  <si>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</si>
  <si>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</si>
  <si>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</si>
  <si>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</si>
  <si>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</si>
  <si>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</si>
  <si>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</si>
  <si>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</si>
  <si>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</si>
  <si>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</si>
  <si>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</si>
  <si>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</si>
  <si>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</si>
  <si>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</si>
  <si>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</si>
  <si>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</si>
  <si>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</si>
  <si>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</si>
  <si>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</si>
  <si>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</si>
  <si>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</si>
  <si>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</si>
  <si>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</si>
  <si>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</si>
  <si>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</si>
  <si>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</si>
  <si>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</si>
  <si>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</si>
  <si>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</si>
  <si>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</si>
  <si>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</si>
  <si>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</si>
  <si>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</si>
  <si>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</si>
  <si>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</si>
  <si>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</si>
  <si>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</si>
  <si>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</si>
  <si>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</si>
  <si>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</si>
  <si>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</si>
  <si>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</si>
  <si>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</si>
  <si>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</si>
  <si>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</si>
  <si>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</si>
  <si>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</si>
  <si>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</si>
  <si>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</si>
  <si>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</si>
  <si>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</si>
  <si>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</si>
  <si>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</si>
  <si>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</si>
  <si>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</si>
  <si>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</si>
  <si>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</si>
  <si>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</si>
  <si>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</si>
  <si>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</si>
  <si>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</si>
  <si>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</si>
  <si>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</si>
  <si>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</si>
  <si>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</si>
  <si>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</si>
  <si>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</si>
  <si>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</si>
  <si>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</si>
  <si>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</si>
  <si>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</si>
  <si>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</si>
  <si>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</si>
  <si>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</si>
  <si>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</si>
  <si>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</si>
  <si>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</si>
  <si>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</si>
  <si>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</si>
  <si>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</si>
  <si>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</si>
  <si>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</si>
  <si>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</si>
  <si>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</si>
  <si>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</si>
  <si>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</si>
  <si>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</si>
  <si>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</si>
  <si>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</si>
  <si>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</si>
  <si>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</si>
  <si>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</si>
  <si>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</si>
  <si>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</si>
  <si>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</si>
  <si>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</si>
  <si>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</si>
  <si>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</si>
  <si>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</si>
  <si>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</si>
  <si>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</si>
  <si>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</si>
  <si>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</si>
  <si>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</si>
  <si>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</si>
  <si>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</si>
  <si>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</si>
  <si>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</si>
  <si>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</si>
  <si>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</si>
  <si>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</si>
  <si>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</si>
  <si>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</si>
  <si>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</si>
  <si>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</si>
  <si>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</si>
  <si>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</si>
  <si>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</si>
  <si>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</si>
  <si>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</si>
  <si>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</si>
  <si>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</si>
  <si>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</si>
  <si>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</si>
  <si>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</si>
  <si>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</si>
  <si>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</si>
  <si>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</si>
  <si>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</si>
  <si>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</si>
  <si>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</si>
  <si>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</si>
  <si>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</si>
  <si>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</si>
  <si>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</si>
  <si>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</si>
  <si>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</si>
  <si>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</si>
  <si>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</si>
  <si>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</si>
  <si>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</si>
  <si>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</si>
  <si>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</si>
  <si>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</si>
  <si>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</si>
  <si>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</si>
  <si>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</si>
  <si>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</si>
  <si>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</si>
  <si>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</si>
  <si>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</si>
  <si>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</si>
  <si>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</si>
  <si>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</si>
  <si>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</si>
  <si>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</si>
  <si>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</si>
  <si>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</si>
  <si>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</si>
  <si>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</si>
  <si>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</si>
  <si>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</si>
  <si>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</si>
  <si>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</si>
  <si>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</si>
  <si>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</si>
  <si>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</si>
  <si>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</si>
  <si>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</si>
  <si>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</si>
  <si>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</si>
  <si>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</si>
  <si>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</si>
  <si>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</si>
  <si>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</si>
  <si>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</si>
  <si>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</si>
  <si>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</si>
  <si>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</si>
  <si>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</si>
  <si>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</si>
  <si>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</si>
  <si>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</si>
  <si>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</si>
  <si>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</si>
  <si>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</si>
  <si>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</si>
  <si>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</si>
  <si>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</si>
  <si>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</si>
  <si>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</si>
  <si>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</si>
  <si>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</si>
  <si>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</si>
  <si>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</si>
  <si>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</si>
  <si>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</si>
  <si>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</si>
  <si>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</si>
  <si>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</si>
  <si>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</si>
  <si>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</si>
  <si>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</si>
  <si>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</si>
  <si>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</si>
  <si>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</si>
  <si>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</si>
  <si>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</si>
  <si>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</si>
  <si>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</si>
  <si>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</si>
  <si>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</si>
  <si>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</si>
  <si>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</si>
  <si>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</si>
  <si>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</si>
  <si>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</si>
  <si>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</si>
  <si>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</si>
  <si>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</si>
  <si>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</si>
  <si>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</si>
  <si>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</si>
  <si>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</si>
  <si>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</si>
  <si>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</si>
  <si>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</si>
  <si>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</si>
  <si>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</si>
  <si>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</si>
  <si>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</si>
  <si>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</si>
  <si>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</si>
  <si>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</si>
  <si>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</si>
  <si>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</si>
  <si>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</si>
  <si>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</si>
  <si>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</si>
  <si>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</si>
  <si>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</si>
  <si>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</si>
  <si>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</si>
  <si>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</si>
  <si>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</si>
  <si>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</si>
  <si>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</si>
  <si>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</si>
  <si>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</si>
  <si>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</si>
  <si>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</si>
  <si>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</si>
  <si>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</si>
  <si>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</si>
  <si>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</si>
  <si>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</si>
  <si>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</si>
  <si>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</si>
  <si>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</si>
  <si>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</si>
  <si>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</si>
  <si>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</si>
  <si>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</si>
  <si>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</si>
  <si>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</si>
  <si>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</si>
  <si>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</si>
  <si>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</si>
  <si>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</si>
  <si>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</si>
  <si>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</si>
  <si>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</si>
  <si>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</si>
  <si>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</si>
  <si>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</si>
  <si>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</si>
  <si>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</si>
  <si>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</si>
  <si>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</si>
  <si>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</si>
  <si>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</si>
  <si>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</si>
  <si>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</si>
  <si>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</si>
  <si>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</si>
  <si>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</si>
  <si>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</si>
  <si>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</si>
  <si>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</si>
  <si>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</si>
  <si>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</si>
  <si>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</si>
  <si>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</si>
  <si>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</si>
  <si>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</si>
  <si>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</si>
  <si>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</si>
  <si>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</si>
  <si>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</si>
  <si>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</si>
  <si>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</si>
  <si>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</si>
  <si>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</si>
  <si>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</si>
  <si>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</si>
  <si>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</si>
  <si>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</si>
  <si>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</si>
  <si>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</si>
  <si>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</si>
  <si>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</si>
  <si>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</si>
  <si>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</si>
  <si>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</si>
  <si>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</si>
  <si>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</si>
  <si>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</si>
  <si>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</si>
  <si>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</si>
  <si>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</si>
  <si>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</si>
  <si>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</si>
  <si>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</si>
  <si>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</si>
  <si>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</si>
  <si>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</si>
  <si>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</si>
  <si>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</si>
  <si>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</si>
  <si>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</si>
  <si>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</si>
  <si>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</si>
  <si>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</si>
  <si>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</si>
  <si>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</si>
  <si>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</si>
  <si>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</si>
  <si>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</si>
  <si>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</si>
  <si>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</si>
  <si>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</si>
  <si>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</si>
  <si>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</si>
  <si>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</si>
  <si>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</si>
  <si>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</si>
  <si>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</si>
  <si>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</si>
  <si>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</si>
  <si>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</si>
  <si>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</si>
  <si>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</si>
  <si>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</si>
  <si>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</si>
  <si>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</si>
  <si>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</si>
  <si>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</si>
  <si>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</si>
  <si>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</si>
  <si>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</si>
  <si>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</si>
  <si>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</si>
  <si>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</si>
  <si>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</si>
  <si>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</si>
  <si>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</si>
  <si>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</si>
  <si>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</si>
  <si>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</si>
  <si>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</si>
  <si>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</si>
  <si>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</si>
  <si>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</si>
  <si>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</si>
  <si>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</si>
  <si>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</si>
  <si>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</si>
  <si>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</si>
  <si>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</si>
  <si>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</si>
  <si>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</si>
  <si>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</si>
  <si>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</si>
  <si>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</si>
  <si>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</si>
  <si>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</si>
  <si>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</si>
  <si>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</si>
  <si>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</si>
  <si>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</si>
  <si>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</si>
  <si>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</si>
  <si>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</si>
  <si>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</si>
  <si>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</si>
  <si>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</si>
  <si>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</si>
  <si>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</si>
  <si>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</si>
  <si>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</si>
  <si>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</si>
  <si>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</si>
  <si>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</si>
  <si>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</si>
  <si>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</si>
  <si>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</si>
  <si>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</si>
  <si>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</si>
  <si>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</si>
  <si>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</si>
  <si>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</si>
  <si>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</si>
  <si>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</si>
  <si>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</si>
  <si>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</si>
  <si>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</si>
  <si>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</si>
  <si>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</si>
  <si>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</si>
  <si>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</si>
  <si>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</si>
  <si>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</si>
  <si>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</si>
  <si>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</si>
  <si>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</si>
  <si>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</si>
  <si>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</si>
  <si>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</si>
  <si>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</si>
  <si>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</si>
  <si>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</si>
  <si>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</si>
  <si>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</si>
  <si>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</si>
  <si>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</si>
  <si>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</si>
  <si>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</si>
  <si>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</si>
  <si>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</si>
  <si>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</si>
  <si>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</si>
  <si>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</si>
  <si>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</si>
  <si>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</si>
  <si>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</si>
  <si>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</si>
  <si>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</si>
  <si>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</si>
  <si>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</si>
  <si>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</si>
  <si>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</si>
  <si>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</si>
  <si>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</si>
  <si>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</si>
  <si>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</si>
  <si>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</si>
  <si>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</si>
  <si>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</si>
  <si>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</si>
  <si>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</si>
  <si>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</si>
  <si>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</si>
  <si>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</si>
  <si>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</si>
  <si>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</si>
  <si>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</si>
  <si>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</si>
  <si>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</si>
  <si>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</si>
  <si>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</si>
  <si>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</si>
  <si>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</si>
  <si>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</si>
  <si>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</si>
  <si>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</si>
  <si>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</si>
  <si>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</si>
  <si>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</si>
  <si>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</si>
  <si>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</si>
  <si>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</si>
  <si>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</si>
  <si>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</si>
  <si>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</si>
  <si>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</si>
  <si>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</si>
  <si>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</si>
  <si>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</si>
  <si>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</si>
  <si>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</si>
  <si>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</si>
  <si>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</si>
  <si>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</si>
  <si>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</si>
  <si>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</si>
  <si>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</si>
  <si>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</si>
  <si>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</si>
  <si>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</si>
  <si>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</si>
  <si>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</si>
  <si>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</si>
  <si>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</si>
  <si>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</si>
  <si>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</si>
  <si>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</si>
  <si>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</si>
  <si>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</si>
  <si>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</si>
  <si>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</si>
  <si>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</si>
  <si>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</si>
  <si>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</si>
  <si>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</si>
  <si>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</si>
  <si>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</si>
  <si>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</si>
  <si>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</si>
  <si>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</si>
  <si>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</si>
  <si>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</si>
  <si>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</si>
  <si>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</si>
  <si>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</si>
  <si>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</si>
  <si>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</si>
  <si>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</si>
  <si>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</si>
  <si>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</si>
  <si>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</si>
  <si>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</si>
  <si>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</si>
  <si>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</si>
  <si>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</si>
  <si>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</si>
  <si>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</si>
  <si>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</si>
  <si>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</si>
  <si>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</si>
  <si>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</si>
  <si>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</si>
  <si>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</si>
  <si>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</si>
  <si>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</si>
  <si>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</si>
  <si>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</si>
  <si>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</si>
  <si>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</si>
  <si>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</si>
  <si>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</si>
  <si>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</si>
  <si>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</si>
  <si>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</si>
  <si>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</si>
  <si>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</si>
  <si>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</si>
  <si>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</si>
  <si>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</si>
  <si>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</si>
  <si>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</si>
  <si>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</si>
  <si>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</si>
  <si>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</si>
  <si>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</si>
  <si>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</si>
  <si>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</si>
  <si>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</si>
  <si>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</si>
  <si>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</si>
  <si>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</si>
  <si>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</si>
  <si>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</si>
  <si>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</si>
  <si>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</si>
  <si>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</si>
  <si>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</si>
  <si>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</si>
  <si>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</si>
  <si>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</si>
  <si>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</si>
  <si>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</si>
  <si>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</si>
  <si>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</si>
  <si>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</si>
  <si>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</si>
  <si>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</si>
  <si>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</si>
  <si>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</si>
  <si>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</si>
  <si>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</si>
  <si>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</si>
  <si>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</si>
  <si>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</si>
  <si>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</si>
  <si>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</si>
  <si>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</si>
  <si>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</si>
  <si>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</si>
  <si>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</si>
  <si>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</si>
  <si>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</si>
  <si>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</si>
  <si>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</si>
  <si>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</si>
  <si>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</si>
  <si>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</si>
  <si>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</si>
  <si>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</si>
  <si>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</si>
  <si>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</si>
  <si>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</si>
  <si>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</si>
  <si>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</si>
  <si>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</si>
  <si>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</si>
  <si>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</si>
  <si>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</si>
  <si>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</si>
  <si>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</si>
  <si>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</si>
  <si>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</si>
  <si>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</si>
  <si>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</si>
  <si>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</si>
  <si>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</si>
  <si>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</si>
  <si>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</si>
  <si>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</si>
  <si>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</si>
  <si>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</si>
  <si>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</si>
  <si>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</si>
  <si>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</si>
  <si>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</si>
  <si>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</si>
  <si>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</si>
  <si>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</si>
  <si>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</si>
  <si>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</si>
  <si>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</si>
  <si>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</si>
  <si>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</si>
  <si>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</si>
  <si>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</si>
  <si>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</si>
  <si>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</si>
  <si>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</si>
  <si>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</si>
  <si>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</si>
  <si>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</si>
  <si>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</si>
  <si>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</si>
  <si>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</si>
  <si>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</si>
  <si>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</si>
  <si>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</si>
  <si>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</si>
  <si>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</si>
  <si>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</si>
  <si>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</si>
  <si>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</si>
  <si>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</si>
  <si>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</si>
  <si>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</si>
  <si>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</si>
  <si>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</si>
  <si>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</si>
  <si>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</si>
  <si>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</si>
  <si>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</si>
  <si>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</si>
  <si>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</si>
  <si>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</si>
  <si>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</si>
  <si>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</si>
  <si>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</si>
  <si>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</si>
  <si>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</si>
  <si>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</si>
  <si>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</si>
  <si>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</si>
  <si>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</si>
  <si>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</si>
  <si>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</si>
  <si>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</si>
  <si>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</si>
  <si>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</si>
  <si>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</si>
  <si>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</si>
  <si>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</si>
  <si>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</si>
  <si>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</si>
  <si>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</si>
  <si>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</si>
  <si>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</si>
  <si>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</si>
  <si>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</si>
  <si>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</si>
  <si>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</si>
  <si>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</si>
  <si>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</si>
  <si>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</si>
  <si>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</si>
  <si>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</si>
  <si>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</si>
  <si>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</si>
  <si>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</si>
  <si>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</si>
  <si>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</si>
  <si>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</si>
  <si>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</si>
  <si>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</si>
  <si>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</si>
  <si>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</si>
  <si>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</si>
  <si>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</si>
  <si>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</si>
  <si>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</si>
  <si>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</si>
  <si>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</si>
  <si>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</si>
  <si>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</si>
  <si>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</si>
  <si>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</si>
  <si>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</si>
  <si>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</si>
  <si>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</si>
  <si>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</si>
  <si>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</si>
  <si>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</si>
  <si>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</si>
  <si>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</si>
  <si>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</si>
  <si>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</si>
  <si>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</si>
  <si>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</si>
  <si>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</si>
  <si>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</si>
  <si>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</si>
  <si>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</si>
  <si>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</si>
  <si>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</si>
  <si>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</si>
  <si>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</si>
  <si>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</si>
  <si>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</si>
  <si>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</si>
  <si>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</si>
  <si>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</si>
  <si>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</si>
  <si>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</si>
  <si>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</si>
  <si>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</si>
  <si>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</si>
  <si>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</si>
  <si>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</si>
  <si>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</si>
  <si>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</si>
  <si>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</si>
  <si>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</si>
  <si>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</si>
  <si>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</si>
  <si>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</si>
  <si>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</si>
  <si>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</si>
  <si>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</si>
  <si>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</si>
  <si>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</si>
  <si>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</si>
  <si>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</si>
  <si>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</si>
  <si>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</si>
  <si>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</si>
  <si>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</si>
  <si>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</si>
  <si>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</si>
  <si>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</si>
  <si>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</si>
  <si>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</si>
  <si>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</si>
  <si>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</si>
  <si>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</si>
  <si>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</si>
  <si>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</si>
  <si>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</si>
  <si>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</si>
  <si>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</si>
  <si>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</si>
  <si>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</si>
  <si>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</si>
  <si>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</si>
  <si>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</si>
  <si>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</si>
  <si>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</si>
  <si>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</si>
  <si>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</si>
  <si>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</si>
  <si>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</si>
  <si>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</si>
  <si>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</si>
  <si>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</si>
  <si>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</si>
  <si>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</si>
  <si>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</si>
  <si>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</si>
  <si>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</si>
  <si>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</si>
  <si>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</si>
  <si>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</si>
  <si>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</si>
  <si>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</si>
  <si>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</si>
  <si>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</si>
  <si>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</si>
  <si>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</si>
  <si>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</si>
  <si>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</si>
  <si>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</si>
  <si>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</si>
  <si>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</si>
  <si>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</si>
  <si>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</si>
  <si>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</si>
  <si>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</si>
  <si>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</si>
  <si>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</si>
  <si>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</si>
  <si>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</si>
  <si>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</si>
  <si>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</si>
  <si>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</si>
  <si>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</si>
  <si>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</si>
  <si>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</si>
  <si>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</si>
  <si>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</si>
  <si>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</si>
  <si>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</si>
  <si>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</si>
  <si>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</si>
  <si>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</si>
  <si>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</si>
  <si>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</si>
  <si>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</si>
  <si>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</si>
  <si>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</si>
  <si>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</si>
  <si>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</si>
  <si>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</si>
  <si>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</si>
  <si>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</si>
  <si>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</si>
  <si>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</si>
  <si>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</si>
  <si>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</si>
  <si>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</si>
  <si>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</si>
  <si>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</si>
  <si>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</si>
  <si>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</si>
  <si>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</si>
  <si>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</si>
  <si>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</si>
  <si>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</si>
  <si>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</si>
  <si>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</si>
  <si>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</si>
  <si>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</si>
  <si>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</si>
  <si>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</si>
  <si>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</si>
  <si>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</si>
  <si>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</si>
  <si>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</si>
  <si>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</si>
  <si>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</si>
  <si>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</si>
  <si>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</si>
  <si>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</si>
  <si>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</si>
  <si>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</si>
  <si>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</si>
  <si>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</si>
  <si>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</si>
  <si>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</si>
  <si>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</si>
  <si>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</si>
  <si>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</si>
  <si>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</si>
  <si>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</si>
  <si>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</si>
  <si>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</si>
  <si>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</si>
  <si>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</si>
  <si>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</si>
  <si>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</si>
  <si>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</si>
  <si>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</si>
  <si>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</si>
  <si>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</si>
  <si>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</si>
  <si>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</si>
  <si>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</si>
  <si>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</si>
  <si>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</si>
  <si>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</si>
  <si>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</si>
  <si>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</si>
  <si>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</si>
  <si>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</si>
  <si>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</si>
  <si>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</si>
  <si>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</si>
  <si>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</si>
  <si>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</si>
  <si>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</si>
  <si>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</si>
  <si>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</si>
  <si>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</si>
  <si>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</si>
  <si>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</si>
  <si>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</si>
  <si>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</si>
  <si>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</si>
  <si>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</si>
  <si>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</si>
  <si>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</si>
  <si>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</si>
  <si>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</si>
  <si>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</si>
  <si>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</si>
  <si>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</si>
  <si>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</si>
  <si>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</si>
  <si>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</si>
  <si>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</si>
  <si>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</si>
  <si>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</si>
  <si>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</si>
  <si>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</si>
  <si>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</si>
  <si>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</si>
  <si>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</si>
  <si>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</si>
  <si>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</si>
  <si>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</si>
  <si>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</si>
  <si>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</si>
  <si>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</si>
  <si>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</si>
  <si>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</si>
  <si>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</si>
  <si>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</si>
  <si>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</si>
  <si>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</si>
  <si>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</si>
  <si>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</si>
  <si>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</si>
  <si>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</si>
  <si>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</si>
  <si>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</si>
  <si>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</si>
  <si>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</si>
  <si>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</si>
  <si>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</si>
  <si>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</si>
  <si>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</si>
  <si>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</si>
  <si>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</si>
  <si>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</si>
  <si>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</si>
  <si>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</si>
  <si>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</si>
  <si>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</si>
  <si>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</si>
  <si>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</si>
  <si>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</si>
  <si>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</si>
  <si>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</si>
  <si>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</si>
  <si>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</si>
  <si>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</si>
  <si>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</si>
  <si>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</si>
  <si>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</si>
  <si>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</si>
  <si>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</si>
  <si>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</si>
  <si>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</si>
  <si>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</si>
  <si>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</si>
  <si>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</si>
  <si>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</si>
  <si>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</si>
  <si>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</si>
  <si>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</si>
  <si>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</si>
  <si>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</si>
  <si>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</si>
  <si>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</si>
  <si>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</si>
  <si>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</si>
  <si>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</si>
  <si>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</si>
  <si>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</si>
  <si>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</si>
  <si>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</si>
  <si>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</si>
  <si>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</si>
  <si>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</si>
  <si>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</si>
  <si>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</si>
  <si>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</si>
  <si>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</si>
  <si>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</si>
  <si>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</si>
  <si>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</si>
  <si>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</si>
  <si>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</si>
  <si>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</si>
  <si>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</si>
  <si>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</si>
  <si>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</si>
  <si>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</si>
  <si>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</si>
  <si>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</si>
  <si>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</si>
  <si>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</si>
  <si>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</si>
  <si>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</si>
  <si>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</si>
  <si>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</si>
  <si>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</si>
  <si>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</si>
  <si>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</si>
  <si>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</si>
  <si>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</si>
  <si>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</si>
  <si>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</si>
  <si>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</si>
  <si>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</si>
  <si>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</si>
  <si>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</si>
  <si>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</si>
  <si>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</si>
  <si>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</si>
  <si>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</si>
  <si>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</si>
  <si>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</si>
  <si>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</si>
  <si>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</si>
  <si>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</si>
  <si>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</si>
  <si>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</si>
  <si>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</si>
  <si>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</si>
  <si>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</si>
  <si>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</si>
  <si>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</si>
  <si>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</si>
  <si>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</si>
  <si>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</si>
  <si>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</si>
  <si>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</si>
  <si>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</si>
  <si>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</si>
  <si>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</si>
  <si>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</si>
  <si>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</si>
  <si>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</si>
  <si>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</si>
  <si>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</si>
  <si>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</si>
  <si>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</si>
  <si>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</si>
  <si>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</si>
  <si>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</si>
  <si>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</si>
  <si>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</si>
  <si>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</si>
  <si>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</si>
  <si>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</si>
  <si>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</si>
  <si>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</si>
  <si>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</si>
  <si>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</si>
  <si>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</si>
  <si>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</si>
  <si>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</si>
  <si>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</si>
  <si>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</si>
  <si>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</si>
  <si>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</si>
  <si>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</si>
  <si>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</si>
  <si>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</si>
  <si>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</si>
  <si>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</si>
  <si>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</si>
  <si>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</si>
  <si>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</si>
  <si>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</si>
  <si>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</si>
  <si>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</si>
  <si>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</si>
  <si>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</si>
  <si>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</si>
  <si>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</si>
  <si>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</si>
  <si>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</si>
  <si>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</si>
  <si>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</si>
  <si>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</si>
  <si>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</si>
  <si>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</si>
  <si>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</si>
  <si>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</si>
  <si>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</si>
  <si>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</si>
  <si>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</si>
  <si>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</si>
  <si>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</si>
  <si>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</si>
  <si>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</si>
  <si>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</si>
  <si>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</si>
  <si>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</si>
  <si>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</si>
  <si>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</si>
  <si>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</si>
  <si>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</si>
  <si>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</si>
  <si>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</si>
  <si>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</si>
  <si>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</si>
  <si>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</si>
  <si>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</si>
  <si>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</si>
  <si>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</si>
  <si>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</si>
  <si>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</si>
  <si>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</si>
  <si>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</si>
  <si>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</si>
  <si>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</si>
  <si>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</si>
  <si>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</si>
  <si>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</si>
  <si>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</si>
  <si>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</si>
  <si>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</si>
  <si>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</si>
  <si>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</si>
  <si>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</si>
  <si>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</si>
  <si>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</si>
  <si>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</si>
  <si>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</si>
  <si>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</si>
  <si>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</si>
  <si>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</si>
  <si>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</si>
  <si>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</si>
  <si>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</si>
  <si>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</si>
  <si>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</si>
  <si>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</si>
  <si>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</si>
  <si>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</si>
  <si>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</si>
  <si>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</si>
  <si>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</si>
  <si>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</si>
  <si>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</si>
  <si>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</si>
  <si>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</si>
  <si>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</si>
  <si>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</si>
  <si>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</si>
  <si>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</si>
  <si>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</si>
  <si>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</si>
  <si>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</si>
  <si>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</si>
  <si>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</si>
  <si>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</si>
  <si>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</si>
  <si>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</si>
  <si>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</si>
  <si>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</si>
  <si>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</si>
  <si>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</si>
  <si>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</si>
  <si>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</si>
  <si>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</si>
  <si>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</si>
  <si>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</si>
  <si>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</si>
  <si>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</si>
  <si>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</si>
  <si>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</si>
  <si>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</si>
  <si>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</si>
  <si>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</si>
  <si>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</si>
  <si>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</si>
  <si>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</si>
  <si>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</si>
  <si>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</si>
  <si>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</si>
  <si>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</si>
  <si>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</si>
  <si>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</si>
  <si>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</si>
  <si>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</si>
  <si>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</si>
  <si>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</si>
  <si>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</si>
  <si>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</si>
  <si>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</si>
  <si>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</si>
  <si>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</si>
  <si>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</si>
  <si>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</si>
  <si>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</si>
  <si>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</si>
  <si>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</si>
  <si>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</si>
  <si>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</si>
  <si>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</si>
  <si>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</si>
  <si>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</si>
  <si>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</si>
  <si>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</si>
  <si>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</si>
  <si>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</si>
  <si>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</si>
  <si>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</si>
  <si>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</si>
  <si>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</si>
  <si>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</si>
  <si>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</si>
  <si>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</si>
  <si>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</si>
  <si>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</si>
  <si>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</si>
  <si>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</si>
  <si>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</si>
  <si>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</si>
  <si>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</si>
  <si>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</si>
  <si>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</si>
  <si>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</si>
  <si>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</si>
  <si>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</si>
  <si>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</si>
  <si>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</si>
  <si>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</si>
  <si>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</si>
  <si>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</si>
  <si>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</si>
  <si>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</si>
  <si>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</si>
  <si>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</si>
  <si>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</si>
  <si>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</si>
  <si>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</si>
  <si>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</si>
  <si>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</si>
  <si>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</si>
  <si>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</si>
  <si>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</si>
  <si>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</si>
  <si>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</si>
  <si>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</si>
  <si>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</si>
  <si>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</si>
  <si>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</si>
  <si>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</si>
  <si>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</si>
  <si>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</si>
  <si>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</si>
  <si>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</si>
  <si>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</si>
  <si>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</si>
  <si>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</si>
  <si>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</si>
  <si>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</si>
  <si>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</si>
  <si>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</si>
  <si>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</si>
  <si>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</si>
  <si>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</si>
  <si>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</si>
  <si>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</si>
  <si>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</si>
  <si>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</si>
  <si>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</si>
  <si>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</si>
  <si>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</si>
  <si>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</si>
  <si>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</si>
  <si>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</si>
  <si>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</si>
  <si>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</si>
  <si>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</si>
  <si>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</si>
  <si>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</si>
  <si>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</si>
  <si>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</si>
  <si>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</si>
  <si>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</si>
  <si>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</si>
  <si>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</si>
  <si>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</si>
  <si>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</si>
  <si>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</si>
  <si>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</si>
  <si>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</si>
  <si>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</si>
  <si>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</si>
  <si>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</si>
  <si>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</si>
  <si>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</si>
  <si>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</si>
  <si>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</si>
  <si>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</si>
  <si>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</si>
  <si>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</si>
  <si>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</si>
  <si>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</si>
  <si>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</si>
  <si>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</si>
  <si>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</si>
  <si>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</si>
  <si>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</si>
  <si>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</si>
  <si>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</si>
  <si>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</si>
  <si>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</si>
  <si>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</si>
  <si>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</si>
  <si>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</si>
  <si>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</si>
  <si>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</si>
  <si>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</si>
  <si>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</si>
  <si>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</si>
  <si>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</si>
  <si>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</si>
  <si>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</si>
  <si>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</si>
  <si>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</si>
  <si>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</si>
  <si>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</si>
  <si>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</si>
  <si>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</si>
  <si>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</si>
  <si>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</si>
  <si>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</si>
  <si>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</si>
  <si>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</si>
  <si>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</si>
  <si>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</si>
  <si>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</si>
  <si>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</si>
  <si>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</si>
  <si>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</si>
  <si>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</si>
  <si>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</si>
  <si>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</si>
  <si>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</si>
  <si>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</si>
  <si>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</si>
  <si>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</si>
  <si>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</si>
  <si>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</si>
  <si>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</si>
  <si>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</si>
  <si>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</si>
  <si>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</si>
  <si>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</si>
  <si>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</si>
  <si>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</si>
  <si>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</si>
  <si>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</si>
  <si>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</si>
  <si>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</si>
  <si>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</si>
  <si>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</si>
  <si>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</si>
  <si>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</si>
  <si>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</si>
  <si>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</si>
  <si>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</si>
  <si>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</si>
  <si>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</si>
  <si>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</si>
  <si>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</si>
  <si>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</si>
  <si>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</si>
  <si>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</si>
  <si>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</si>
  <si>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</si>
  <si>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</si>
  <si>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</si>
  <si>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</si>
  <si>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</si>
  <si>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</si>
  <si>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</si>
  <si>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</si>
  <si>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</si>
  <si>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</si>
  <si>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</si>
  <si>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</si>
  <si>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</si>
  <si>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</si>
  <si>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</si>
  <si>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</si>
  <si>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</si>
  <si>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</si>
  <si>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</si>
  <si>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</si>
  <si>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</si>
  <si>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</si>
  <si>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</si>
  <si>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</si>
  <si>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</si>
  <si>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</si>
  <si>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</si>
  <si>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</si>
  <si>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</si>
  <si>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</si>
  <si>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</si>
  <si>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</si>
  <si>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</si>
  <si>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</si>
  <si>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</si>
  <si>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</si>
  <si>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</si>
  <si>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</si>
  <si>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</si>
  <si>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</si>
  <si>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</si>
  <si>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</si>
  <si>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</si>
  <si>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</si>
  <si>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</si>
  <si>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</si>
  <si>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</si>
  <si>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</si>
  <si>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</si>
  <si>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</si>
  <si>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</si>
  <si>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</si>
  <si>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</si>
  <si>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</si>
  <si>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</si>
  <si>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</si>
  <si>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</si>
  <si>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</si>
  <si>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</si>
  <si>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</si>
  <si>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</si>
  <si>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</si>
  <si>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</si>
  <si>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</si>
  <si>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</si>
  <si>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</si>
  <si>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</si>
  <si>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</si>
  <si>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</si>
  <si>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</si>
  <si>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</si>
  <si>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</si>
  <si>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</si>
  <si>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</si>
  <si>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</si>
  <si>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</si>
  <si>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</si>
  <si>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</si>
  <si>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</si>
  <si>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</si>
  <si>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</si>
  <si>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</si>
  <si>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</si>
  <si>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</si>
  <si>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</si>
  <si>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</si>
  <si>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</si>
  <si>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</si>
  <si>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</si>
  <si>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</si>
  <si>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</si>
  <si>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</si>
  <si>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</si>
  <si>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</si>
  <si>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</si>
  <si>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</si>
  <si>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</si>
  <si>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</si>
  <si>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</si>
  <si>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</si>
  <si>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</si>
  <si>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</si>
  <si>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</si>
  <si>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</si>
  <si>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</si>
  <si>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</si>
  <si>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</si>
  <si>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</si>
  <si>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</si>
  <si>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</si>
  <si>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</si>
  <si>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</si>
  <si>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</si>
  <si>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</si>
  <si>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</si>
  <si>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</si>
  <si>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</si>
  <si>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</si>
  <si>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</si>
  <si>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</si>
  <si>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</si>
  <si>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</si>
  <si>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</si>
  <si>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</si>
  <si>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</si>
  <si>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</si>
  <si>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</si>
  <si>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</si>
  <si>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</si>
  <si>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</si>
  <si>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</si>
  <si>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</si>
  <si>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</si>
  <si>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</si>
  <si>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</si>
  <si>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</si>
  <si>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</si>
  <si>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</si>
  <si>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</si>
  <si>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</si>
  <si>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</si>
  <si>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</si>
  <si>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</si>
  <si>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</si>
  <si>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</si>
  <si>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</si>
  <si>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</si>
  <si>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</si>
  <si>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</si>
  <si>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</si>
  <si>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</si>
  <si>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</si>
  <si>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</si>
  <si>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</si>
  <si>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</si>
  <si>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</si>
  <si>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</si>
  <si>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</si>
  <si>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</si>
  <si>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</si>
  <si>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</si>
  <si>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</si>
  <si>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</si>
  <si>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</si>
  <si>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</si>
  <si>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</si>
  <si>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</si>
  <si>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</si>
  <si>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</si>
  <si>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</si>
  <si>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</si>
  <si>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</si>
  <si>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</si>
  <si>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</si>
  <si>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</si>
  <si>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</si>
  <si>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</si>
  <si>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</si>
  <si>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</si>
  <si>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</si>
  <si>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</si>
  <si>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</si>
  <si>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</si>
  <si>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</si>
  <si>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</si>
  <si>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</si>
  <si>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</si>
  <si>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</si>
  <si>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</si>
  <si>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</si>
  <si>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</si>
  <si>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</si>
  <si>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</si>
  <si>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</si>
  <si>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</si>
  <si>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</si>
  <si>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</si>
  <si>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</si>
  <si>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</si>
  <si>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</si>
  <si>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</si>
  <si>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</si>
  <si>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</si>
  <si>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</si>
  <si>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</si>
  <si>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</si>
  <si>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</si>
  <si>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</si>
  <si>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</si>
  <si>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</si>
  <si>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</si>
  <si>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</si>
  <si>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</si>
  <si>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</si>
  <si>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</si>
  <si>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</si>
  <si>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</si>
  <si>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</si>
  <si>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</si>
  <si>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</si>
  <si>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</si>
  <si>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</si>
  <si>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</si>
  <si>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</si>
  <si>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</si>
  <si>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</si>
  <si>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</si>
  <si>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</si>
  <si>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</si>
  <si>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</si>
  <si>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</si>
  <si>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</si>
  <si>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</si>
  <si>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</si>
  <si>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</si>
  <si>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</si>
  <si>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</si>
  <si>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</si>
  <si>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</si>
  <si>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</si>
  <si>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</si>
  <si>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</si>
  <si>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</si>
  <si>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</si>
  <si>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</si>
  <si>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</si>
  <si>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</si>
  <si>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</si>
  <si>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</si>
  <si>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</si>
  <si>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</si>
  <si>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</si>
  <si>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</si>
  <si>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</si>
  <si>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</si>
  <si>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</si>
  <si>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</si>
  <si>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</si>
  <si>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</si>
  <si>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</si>
  <si>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</si>
  <si>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</si>
  <si>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</si>
  <si>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</si>
  <si>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</si>
  <si>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</si>
  <si>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</si>
  <si>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</si>
  <si>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</si>
  <si>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</si>
  <si>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</si>
  <si>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</si>
  <si>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</si>
  <si>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</si>
  <si>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</si>
  <si>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</si>
  <si>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</si>
  <si>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</si>
  <si>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</si>
  <si>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</si>
  <si>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</si>
  <si>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</si>
  <si>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</si>
  <si>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</si>
  <si>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</si>
  <si>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</si>
  <si>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</si>
  <si>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</si>
  <si>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</si>
  <si>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</si>
  <si>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</si>
  <si>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</si>
  <si>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</si>
  <si>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</si>
  <si>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</si>
  <si>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</si>
  <si>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</si>
  <si>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</si>
  <si>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</si>
  <si>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</si>
  <si>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</si>
  <si>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</si>
  <si>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</si>
  <si>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</si>
  <si>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</si>
  <si>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</si>
  <si>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</si>
  <si>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</si>
  <si>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</si>
  <si>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</si>
  <si>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</si>
  <si>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</si>
  <si>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</si>
  <si>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</si>
  <si>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</si>
  <si>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</si>
  <si>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</si>
  <si>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</si>
  <si>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</si>
  <si>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</si>
  <si>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</si>
  <si>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</si>
  <si>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</si>
  <si>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</si>
  <si>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</si>
  <si>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</si>
  <si>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</si>
  <si>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</si>
  <si>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</si>
  <si>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</si>
  <si>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</si>
  <si>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</si>
  <si>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</si>
  <si>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</si>
  <si>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</si>
  <si>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</si>
  <si>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</si>
  <si>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</si>
  <si>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</si>
  <si>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</si>
  <si>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</si>
  <si>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</si>
  <si>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</si>
  <si>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</si>
  <si>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</si>
  <si>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</si>
  <si>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</si>
  <si>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</si>
  <si>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</si>
  <si>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</si>
  <si>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</si>
  <si>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</si>
  <si>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</si>
  <si>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</si>
  <si>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</si>
  <si>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</si>
  <si>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</si>
  <si>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</si>
  <si>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</si>
  <si>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</si>
  <si>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</si>
  <si>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</si>
  <si>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</si>
  <si>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</si>
  <si>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</si>
  <si>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</si>
  <si>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</si>
  <si>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</si>
  <si>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</si>
  <si>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</si>
  <si>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</si>
  <si>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</si>
  <si>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</si>
  <si>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</si>
  <si>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</si>
  <si>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</si>
  <si>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</si>
  <si>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</si>
  <si>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</si>
  <si>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</si>
  <si>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</si>
  <si>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</si>
  <si>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</si>
  <si>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</si>
  <si>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</si>
  <si>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</si>
  <si>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</si>
  <si>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</si>
  <si>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</si>
  <si>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</si>
  <si>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</si>
  <si>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</si>
  <si>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</si>
  <si>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</si>
  <si>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</si>
  <si>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</si>
  <si>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</si>
  <si>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</si>
  <si>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</si>
  <si>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</si>
  <si>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</si>
  <si>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</si>
  <si>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</si>
  <si>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</si>
  <si>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</si>
  <si>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</si>
  <si>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</si>
  <si>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</si>
  <si>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</si>
  <si>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</si>
  <si>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</si>
  <si>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</si>
  <si>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</si>
  <si>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</si>
  <si>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</si>
  <si>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</si>
  <si>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</si>
  <si>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</si>
  <si>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</si>
  <si>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</si>
  <si>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</si>
  <si>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</si>
  <si>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</si>
  <si>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</si>
  <si>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</si>
  <si>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</si>
  <si>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</si>
  <si>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</si>
  <si>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</si>
  <si>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</si>
  <si>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</si>
  <si>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</si>
  <si>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</si>
  <si>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</si>
  <si>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</si>
  <si>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</si>
  <si>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</si>
  <si>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</si>
  <si>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</si>
  <si>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</si>
  <si>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</si>
  <si>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</si>
  <si>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</si>
  <si>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</si>
  <si>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</si>
  <si>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</si>
  <si>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</si>
  <si>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</si>
  <si>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</si>
  <si>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</si>
  <si>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</si>
  <si>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</si>
  <si>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</si>
  <si>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</si>
  <si>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</si>
  <si>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</si>
  <si>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</si>
  <si>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</si>
  <si>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</si>
  <si>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</si>
  <si>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</si>
  <si>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</si>
  <si>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</si>
  <si>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</si>
  <si>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</si>
  <si>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</si>
  <si>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</si>
  <si>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</si>
  <si>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</si>
  <si>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</si>
  <si>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</si>
  <si>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</si>
  <si>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</si>
  <si>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</si>
  <si>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</si>
  <si>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</si>
  <si>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</si>
  <si>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</si>
  <si>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</si>
  <si>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</si>
  <si>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</si>
  <si>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</si>
  <si>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</si>
  <si>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</si>
  <si>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</si>
  <si>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</si>
  <si>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</si>
  <si>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</si>
  <si>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</si>
  <si>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</si>
  <si>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</si>
  <si>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</si>
  <si>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</si>
  <si>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</si>
  <si>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</si>
  <si>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</si>
  <si>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</si>
  <si>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</si>
  <si>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</si>
  <si>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</si>
  <si>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</si>
  <si>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</si>
  <si>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</si>
  <si>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</si>
  <si>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</si>
  <si>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</si>
  <si>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</si>
  <si>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</si>
  <si>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</si>
  <si>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</si>
  <si>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</si>
  <si>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</si>
  <si>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</si>
  <si>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</si>
  <si>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</si>
  <si>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</si>
  <si>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</si>
  <si>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</si>
  <si>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</si>
  <si>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</si>
  <si>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</si>
  <si>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</si>
  <si>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</si>
  <si>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</si>
  <si>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</si>
  <si>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</si>
  <si>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</si>
  <si>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</si>
  <si>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</si>
  <si>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</si>
  <si>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</si>
  <si>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</si>
  <si>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</si>
  <si>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</si>
  <si>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</si>
  <si>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</si>
  <si>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</si>
  <si>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</si>
  <si>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</si>
  <si>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</si>
  <si>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</si>
  <si>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</si>
  <si>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</si>
  <si>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</si>
  <si>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</si>
  <si>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</si>
  <si>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</si>
  <si>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</si>
  <si>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</si>
  <si>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</si>
  <si>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</si>
  <si>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</si>
  <si>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</si>
  <si>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</si>
  <si>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</si>
  <si>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</si>
  <si>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</si>
  <si>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</si>
  <si>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</si>
  <si>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</si>
  <si>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</si>
  <si>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</si>
  <si>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</si>
  <si>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</si>
  <si>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</si>
  <si>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</si>
  <si>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</si>
  <si>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</si>
  <si>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</si>
  <si>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</si>
  <si>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</si>
  <si>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</si>
  <si>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</si>
  <si>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</si>
  <si>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</si>
  <si>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</si>
  <si>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</si>
  <si>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</si>
  <si>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</si>
  <si>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</si>
  <si>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</si>
  <si>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</si>
  <si>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</si>
  <si>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</si>
  <si>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</si>
  <si>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</si>
  <si>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</si>
  <si>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</si>
  <si>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</si>
  <si>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</si>
  <si>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</si>
  <si>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</si>
  <si>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</si>
  <si>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</si>
  <si>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</si>
  <si>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</si>
  <si>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</si>
  <si>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</si>
  <si>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</si>
  <si>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</si>
  <si>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</si>
  <si>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</si>
  <si>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</si>
  <si>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</si>
  <si>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</si>
  <si>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</si>
  <si>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</si>
  <si>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</si>
  <si>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</si>
  <si>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</si>
  <si>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</si>
  <si>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</si>
  <si>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</si>
  <si>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</si>
  <si>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</si>
  <si>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</si>
  <si>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</si>
  <si>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</si>
  <si>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</si>
  <si>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</si>
  <si>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</si>
  <si>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</si>
  <si>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</si>
  <si>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</si>
  <si>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</si>
  <si>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</si>
  <si>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</si>
  <si>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</si>
  <si>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</si>
  <si>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</si>
  <si>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</si>
  <si>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</si>
  <si>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</si>
  <si>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</si>
  <si>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</si>
  <si>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</si>
  <si>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</si>
  <si>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</si>
  <si>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</si>
  <si>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</si>
  <si>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</si>
  <si>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</si>
  <si>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</si>
  <si>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</si>
  <si>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</si>
  <si>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</si>
  <si>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</si>
  <si>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</si>
  <si>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</si>
  <si>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</si>
  <si>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</si>
  <si>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</si>
  <si>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</si>
  <si>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</si>
  <si>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</si>
  <si>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</si>
  <si>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</si>
  <si>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</si>
  <si>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</si>
  <si>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</si>
  <si>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</si>
  <si>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</si>
  <si>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</si>
  <si>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</si>
  <si>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</si>
  <si>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</si>
  <si>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</si>
  <si>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</si>
  <si>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</si>
  <si>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</si>
  <si>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</si>
  <si>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</si>
  <si>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</si>
  <si>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</si>
  <si>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</si>
  <si>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</si>
  <si>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</si>
  <si>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</si>
  <si>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</si>
  <si>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</si>
  <si>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</si>
  <si>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</si>
  <si>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</si>
  <si>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</si>
  <si>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</si>
  <si>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</si>
  <si>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</si>
  <si>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</si>
  <si>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</si>
  <si>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</si>
  <si>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</si>
  <si>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</si>
  <si>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</si>
  <si>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</si>
  <si>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</si>
  <si>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</si>
  <si>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</si>
  <si>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</si>
  <si>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</si>
  <si>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</si>
  <si>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</si>
  <si>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</si>
  <si>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</si>
  <si>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</si>
  <si>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</si>
  <si>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</si>
  <si>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</si>
  <si>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</si>
  <si>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</si>
  <si>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</si>
  <si>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</si>
  <si>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</si>
  <si>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</si>
  <si>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</si>
  <si>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</si>
  <si>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</si>
  <si>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</si>
  <si>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</si>
  <si>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</si>
  <si>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</si>
  <si>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</si>
  <si>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</si>
  <si>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</si>
  <si>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</si>
  <si>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</si>
  <si>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</si>
  <si>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</si>
  <si>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</si>
  <si>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</si>
  <si>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</si>
  <si>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</si>
  <si>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</si>
  <si>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</si>
  <si>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</si>
  <si>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</si>
  <si>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</si>
  <si>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</si>
  <si>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</si>
  <si>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</si>
  <si>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</si>
  <si>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</si>
  <si>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</si>
  <si>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</si>
  <si>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</si>
  <si>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</si>
  <si>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</si>
  <si>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</si>
  <si>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</si>
  <si>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</si>
  <si>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</si>
  <si>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</si>
  <si>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</si>
  <si>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</si>
  <si>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</si>
  <si>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</si>
  <si>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</si>
  <si>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</si>
  <si>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</si>
  <si>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</si>
  <si>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</si>
  <si>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</si>
  <si>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</si>
  <si>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</si>
  <si>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</si>
  <si>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</si>
  <si>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</si>
  <si>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</si>
  <si>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</si>
  <si>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</si>
  <si>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</si>
  <si>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</si>
  <si>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</si>
  <si>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</si>
  <si>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</si>
  <si>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</si>
  <si>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</si>
  <si>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</si>
  <si>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</si>
  <si>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</si>
  <si>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</si>
  <si>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</si>
  <si>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</si>
  <si>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</si>
  <si>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</si>
  <si>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</si>
  <si>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</si>
  <si>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</si>
  <si>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</si>
  <si>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</si>
  <si>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</si>
  <si>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</si>
  <si>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</si>
  <si>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</si>
  <si>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</si>
  <si>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</si>
  <si>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</si>
  <si>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</si>
  <si>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</si>
  <si>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</si>
  <si>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</si>
  <si>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</si>
  <si>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</si>
  <si>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</si>
  <si>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</si>
  <si>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</si>
  <si>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</si>
  <si>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</si>
  <si>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</si>
  <si>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</si>
  <si>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</si>
  <si>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</si>
  <si>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</si>
  <si>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</si>
  <si>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</si>
  <si>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</si>
  <si>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</si>
  <si>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</si>
  <si>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</si>
  <si>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</si>
  <si>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</si>
  <si>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</si>
  <si>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</si>
  <si>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</si>
  <si>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</si>
  <si>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</si>
  <si>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</si>
  <si>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</si>
  <si>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</si>
  <si>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</si>
  <si>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</si>
  <si>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</si>
  <si>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</si>
  <si>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</si>
  <si>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</si>
  <si>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</si>
  <si>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</si>
  <si>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</si>
  <si>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</si>
  <si>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</si>
  <si>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</si>
  <si>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</si>
  <si>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</si>
  <si>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</si>
  <si>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</si>
  <si>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</si>
  <si>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</si>
  <si>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</si>
  <si>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</si>
  <si>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</si>
  <si>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</si>
  <si>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</si>
  <si>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</si>
  <si>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</si>
  <si>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</si>
  <si>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</si>
  <si>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</si>
  <si>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</si>
  <si>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</si>
  <si>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</si>
  <si>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</si>
  <si>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</si>
  <si>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</si>
  <si>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</si>
  <si>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</si>
  <si>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</si>
  <si>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</si>
  <si>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</si>
  <si>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</si>
  <si>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</si>
  <si>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</si>
  <si>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</si>
  <si>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</si>
  <si>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</si>
  <si>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</si>
  <si>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</si>
  <si>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</si>
  <si>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</si>
  <si>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</si>
  <si>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</si>
  <si>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</si>
  <si>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</si>
  <si>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</si>
  <si>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</si>
  <si>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</si>
  <si>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</si>
  <si>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</si>
  <si>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</si>
  <si>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</si>
  <si>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</si>
  <si>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</si>
  <si>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</si>
  <si>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</si>
  <si>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</si>
  <si>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</si>
  <si>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</si>
  <si>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</si>
  <si>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</si>
  <si>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</si>
  <si>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</si>
  <si>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</si>
  <si>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</si>
  <si>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</si>
  <si>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</si>
  <si>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</si>
  <si>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</si>
  <si>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</si>
  <si>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</si>
  <si>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</si>
  <si>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</si>
  <si>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</si>
  <si>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</si>
  <si>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</si>
  <si>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</si>
  <si>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</si>
  <si>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</si>
  <si>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</si>
  <si>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</si>
  <si>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</si>
  <si>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</si>
  <si>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</si>
  <si>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</si>
  <si>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</si>
  <si>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</si>
  <si>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</si>
  <si>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</si>
  <si>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</si>
  <si>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</si>
  <si>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</si>
  <si>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</si>
  <si>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</si>
  <si>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</si>
  <si>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</si>
  <si>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</si>
  <si>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</si>
  <si>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</si>
  <si>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</si>
  <si>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</si>
  <si>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</si>
  <si>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</si>
  <si>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</si>
  <si>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</si>
  <si>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</si>
  <si>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</si>
  <si>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</si>
  <si>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</si>
  <si>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</si>
  <si>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</si>
  <si>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</si>
  <si>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</si>
  <si>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</si>
  <si>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</si>
  <si>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</si>
  <si>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</si>
  <si>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</si>
  <si>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</si>
  <si>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</si>
  <si>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</si>
  <si>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</si>
  <si>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</si>
  <si>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</si>
  <si>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</si>
  <si>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</si>
  <si>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</si>
  <si>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</si>
  <si>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</si>
  <si>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</si>
  <si>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</si>
  <si>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</si>
  <si>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</si>
  <si>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</si>
  <si>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</si>
  <si>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</si>
  <si>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</si>
  <si>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</si>
  <si>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</si>
  <si>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</si>
  <si>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</si>
  <si>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</si>
  <si>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</si>
  <si>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</si>
  <si>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</si>
  <si>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</si>
  <si>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</si>
  <si>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</si>
  <si>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</si>
  <si>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</si>
  <si>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</si>
  <si>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</si>
  <si>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</si>
  <si>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</si>
  <si>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</si>
  <si>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</si>
  <si>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</si>
  <si>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</si>
  <si>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</si>
  <si>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</si>
  <si>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</si>
  <si>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</si>
  <si>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</si>
  <si>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</si>
  <si>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</si>
  <si>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</si>
  <si>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</si>
  <si>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</si>
  <si>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</si>
  <si>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</si>
  <si>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</si>
  <si>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</si>
  <si>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</si>
  <si>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</si>
  <si>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</si>
  <si>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</si>
  <si>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</si>
  <si>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</si>
  <si>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</si>
  <si>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</si>
  <si>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</si>
  <si>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</si>
  <si>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</si>
  <si>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</si>
  <si>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</si>
  <si>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</si>
  <si>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</si>
  <si>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</si>
  <si>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</si>
  <si>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</si>
  <si>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</si>
  <si>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</si>
  <si>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</si>
  <si>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</si>
  <si>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</si>
  <si>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</si>
  <si>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</si>
  <si>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</si>
  <si>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</si>
  <si>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</si>
  <si>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</si>
  <si>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</si>
  <si>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</si>
  <si>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</si>
  <si>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</si>
  <si>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</si>
  <si>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</si>
  <si>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</si>
  <si>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</si>
  <si>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</si>
  <si>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</si>
  <si>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</si>
  <si>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</si>
  <si>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</si>
  <si>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</si>
  <si>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</si>
  <si>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</si>
  <si>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</si>
  <si>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</si>
  <si>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</si>
  <si>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</si>
  <si>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</si>
  <si>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</si>
  <si>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</si>
  <si>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</si>
  <si>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</si>
  <si>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</si>
  <si>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</si>
  <si>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</si>
  <si>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</si>
  <si>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</si>
  <si>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</si>
  <si>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</si>
  <si>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</si>
  <si>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</si>
  <si>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</si>
  <si>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</si>
  <si>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</si>
  <si>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</si>
  <si>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</si>
  <si>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</si>
  <si>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</si>
  <si>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</si>
  <si>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</si>
  <si>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</si>
  <si>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</si>
  <si>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</si>
  <si>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</si>
  <si>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</si>
  <si>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</si>
  <si>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</si>
  <si>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</si>
  <si>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</si>
  <si>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</si>
  <si>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</si>
  <si>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</si>
  <si>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</si>
  <si>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</si>
  <si>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</si>
  <si>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</si>
  <si>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</si>
  <si>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</si>
  <si>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</si>
  <si>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</si>
  <si>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</si>
  <si>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</si>
  <si>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</si>
  <si>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</si>
  <si>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</si>
  <si>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</si>
  <si>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</si>
  <si>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</si>
  <si>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</si>
  <si>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</si>
  <si>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</si>
  <si>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</si>
  <si>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</si>
  <si>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</si>
  <si>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</si>
  <si>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</si>
  <si>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</si>
  <si>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</si>
  <si>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</si>
  <si>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</si>
  <si>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</si>
  <si>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</si>
  <si>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</si>
  <si>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</si>
  <si>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</si>
  <si>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</si>
  <si>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</si>
  <si>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</si>
  <si>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</si>
  <si>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</si>
  <si>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</si>
  <si>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</si>
  <si>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</si>
  <si>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</si>
  <si>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</si>
  <si>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</si>
  <si>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</si>
  <si>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</si>
  <si>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</si>
  <si>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</si>
  <si>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</si>
  <si>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</si>
  <si>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</si>
  <si>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</si>
  <si>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</si>
  <si>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</si>
  <si>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</si>
  <si>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</si>
  <si>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</si>
  <si>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</si>
  <si>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</si>
  <si>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</si>
  <si>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</si>
  <si>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</si>
  <si>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</si>
  <si>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</si>
  <si>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</si>
  <si>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</si>
  <si>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</si>
  <si>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</si>
  <si>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</si>
  <si>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</si>
  <si>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</si>
  <si>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</si>
  <si>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</si>
  <si>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</si>
  <si>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</si>
  <si>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</si>
  <si>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</si>
  <si>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</si>
  <si>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</si>
  <si>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</si>
  <si>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</si>
  <si>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</si>
  <si>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</si>
  <si>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</si>
  <si>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</si>
  <si>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</si>
  <si>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</si>
  <si>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</si>
  <si>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</si>
  <si>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</si>
  <si>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</si>
  <si>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</si>
  <si>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</si>
  <si>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</si>
  <si>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</si>
  <si>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</si>
  <si>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</si>
  <si>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</si>
  <si>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</si>
  <si>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</si>
  <si>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</si>
  <si>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</si>
  <si>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</si>
  <si>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</si>
  <si>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</si>
  <si>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</si>
  <si>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</si>
  <si>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</si>
  <si>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</si>
  <si>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</si>
  <si>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</si>
  <si>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</si>
  <si>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</si>
  <si>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</si>
  <si>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</si>
  <si>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</si>
  <si>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</si>
  <si>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</si>
  <si>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</si>
  <si>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</si>
  <si>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</si>
  <si>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</si>
  <si>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</si>
  <si>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</si>
  <si>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</si>
  <si>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</si>
  <si>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</si>
  <si>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</si>
  <si>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</si>
  <si>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</si>
  <si>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</si>
  <si>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</si>
  <si>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</si>
  <si>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</si>
  <si>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</si>
  <si>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</si>
  <si>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</si>
  <si>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</si>
  <si>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</si>
  <si>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</si>
  <si>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</si>
  <si>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</si>
  <si>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</si>
  <si>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</si>
  <si>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</si>
  <si>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</si>
  <si>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</si>
  <si>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</si>
  <si>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</si>
  <si>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</si>
  <si>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</si>
  <si>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</si>
  <si>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</si>
  <si>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</si>
  <si>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</si>
  <si>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</si>
  <si>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</si>
  <si>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</si>
  <si>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</si>
  <si>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</si>
  <si>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</si>
  <si>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</si>
  <si>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</si>
  <si>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</si>
  <si>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</si>
  <si>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</si>
  <si>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</si>
  <si>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</si>
  <si>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</si>
  <si>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</si>
  <si>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</si>
  <si>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</si>
  <si>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</si>
  <si>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</si>
  <si>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</si>
  <si>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</si>
  <si>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</si>
  <si>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</si>
  <si>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</si>
  <si>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</si>
  <si>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</si>
  <si>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</si>
  <si>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</si>
  <si>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</si>
  <si>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</si>
  <si>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</si>
  <si>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</si>
  <si>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</si>
  <si>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</si>
  <si>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</si>
  <si>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</si>
  <si>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</si>
  <si>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</si>
  <si>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</si>
  <si>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</si>
  <si>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</si>
  <si>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</si>
  <si>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</si>
  <si>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</si>
  <si>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</si>
  <si>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</si>
  <si>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</si>
  <si>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</si>
  <si>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</si>
  <si>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</si>
  <si>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</si>
  <si>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</si>
  <si>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</si>
  <si>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</si>
  <si>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</si>
  <si>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</si>
  <si>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</si>
  <si>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</si>
  <si>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</si>
  <si>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</si>
  <si>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</si>
  <si>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</si>
  <si>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</si>
  <si>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</si>
  <si>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</si>
  <si>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</si>
  <si>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</si>
  <si>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</si>
  <si>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</si>
  <si>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</si>
  <si>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</si>
  <si>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</si>
  <si>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</si>
  <si>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</si>
  <si>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</si>
  <si>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</si>
  <si>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</si>
  <si>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</si>
  <si>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</si>
  <si>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</si>
  <si>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</si>
  <si>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</si>
  <si>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</si>
  <si>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</si>
  <si>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</si>
  <si>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</si>
  <si>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</si>
  <si>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</si>
  <si>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</si>
  <si>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</si>
  <si>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</si>
  <si>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</si>
  <si>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</si>
  <si>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</si>
  <si>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</si>
  <si>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</si>
  <si>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</si>
  <si>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</si>
  <si>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</si>
  <si>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</si>
  <si>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</si>
  <si>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</si>
  <si>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</si>
  <si>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</si>
  <si>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</si>
  <si>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</si>
  <si>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</si>
  <si>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</si>
  <si>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</si>
  <si>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</si>
  <si>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</si>
  <si>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</si>
  <si>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</si>
  <si>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</si>
  <si>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</si>
  <si>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</si>
  <si>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</si>
  <si>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</si>
  <si>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</si>
  <si>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</si>
  <si>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</si>
  <si>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</si>
  <si>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</si>
  <si>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</si>
  <si>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</si>
  <si>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</si>
  <si>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</si>
  <si>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</si>
  <si>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</si>
  <si>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</si>
  <si>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</si>
  <si>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</si>
  <si>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</si>
  <si>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</si>
  <si>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</si>
  <si>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</si>
  <si>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</si>
  <si>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</si>
  <si>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</si>
  <si>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</si>
  <si>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</si>
  <si>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</si>
  <si>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</si>
  <si>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</si>
  <si>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</si>
  <si>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</si>
  <si>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</si>
  <si>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</si>
  <si>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</si>
  <si>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</si>
  <si>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</si>
  <si>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</si>
  <si>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</si>
  <si>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</si>
  <si>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</si>
  <si>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</si>
  <si>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</si>
  <si>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</si>
  <si>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</si>
  <si>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</si>
  <si>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</si>
  <si>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</si>
  <si>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</si>
  <si>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</si>
  <si>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</si>
  <si>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</si>
  <si>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</si>
  <si>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</si>
  <si>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</si>
  <si>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</si>
  <si>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</si>
  <si>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</si>
  <si>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</si>
  <si>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</si>
  <si>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</si>
  <si>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</si>
  <si>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</si>
  <si>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</si>
  <si>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</si>
  <si>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</si>
  <si>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</si>
  <si>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</si>
  <si>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</si>
  <si>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</si>
  <si>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</si>
  <si>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</si>
  <si>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</si>
  <si>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</si>
  <si>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</si>
  <si>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</si>
  <si>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</si>
  <si>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</si>
  <si>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</si>
  <si>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</si>
  <si>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</si>
  <si>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</si>
  <si>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</si>
  <si>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</si>
  <si>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</si>
  <si>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</si>
  <si>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</si>
  <si>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</si>
  <si>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</si>
  <si>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</si>
  <si>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</si>
  <si>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</si>
  <si>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</si>
  <si>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</si>
  <si>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</si>
  <si>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</si>
  <si>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</si>
  <si>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</si>
  <si>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</si>
  <si>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</si>
  <si>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</si>
  <si>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</si>
  <si>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</si>
  <si>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</si>
  <si>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</si>
  <si>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</si>
  <si>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</si>
  <si>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</si>
  <si>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</si>
  <si>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</si>
  <si>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</si>
  <si>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</si>
  <si>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</si>
  <si>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</si>
  <si>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</si>
  <si>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</si>
  <si>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</si>
  <si>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</si>
  <si>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</si>
  <si>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</si>
  <si>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</si>
  <si>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</si>
  <si>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</si>
  <si>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</si>
  <si>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</si>
  <si>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</si>
  <si>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</si>
  <si>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</si>
  <si>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</si>
  <si>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</si>
  <si>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</si>
  <si>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</si>
  <si>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</si>
  <si>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</si>
  <si>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</si>
  <si>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</si>
  <si>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</si>
  <si>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</si>
  <si>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</si>
  <si>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</si>
  <si>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</si>
  <si>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</si>
  <si>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</si>
  <si>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</si>
  <si>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</si>
  <si>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</si>
  <si>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</si>
  <si>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</si>
  <si>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</si>
  <si>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</si>
  <si>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</si>
  <si>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</si>
  <si>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</si>
  <si>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</si>
  <si>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</si>
  <si>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</si>
  <si>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</si>
  <si>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</si>
  <si>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</si>
  <si>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</si>
  <si>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</si>
  <si>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</si>
  <si>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</si>
  <si>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</si>
  <si>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</si>
  <si>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</si>
  <si>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</si>
  <si>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</si>
  <si>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</si>
  <si>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</si>
  <si>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</si>
  <si>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</si>
  <si>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</si>
  <si>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</si>
  <si>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</si>
  <si>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</si>
  <si>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</si>
  <si>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</si>
  <si>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</si>
  <si>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</si>
  <si>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</si>
  <si>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</si>
  <si>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</si>
  <si>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</si>
  <si>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</si>
  <si>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</si>
  <si>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</si>
  <si>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</si>
  <si>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</si>
  <si>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</si>
  <si>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</si>
  <si>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</si>
  <si>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</si>
  <si>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</si>
  <si>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</si>
  <si>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</si>
  <si>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</si>
  <si>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</si>
  <si>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</si>
  <si>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</si>
  <si>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</si>
  <si>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</si>
  <si>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</si>
  <si>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</si>
  <si>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</si>
  <si>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</si>
  <si>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</si>
  <si>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</si>
  <si>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</si>
  <si>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</si>
  <si>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</si>
  <si>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</si>
  <si>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</si>
  <si>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</si>
  <si>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</si>
  <si>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</si>
  <si>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</si>
  <si>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</si>
  <si>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</si>
  <si>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</si>
  <si>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</si>
  <si>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</si>
  <si>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</si>
  <si>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</si>
  <si>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</si>
  <si>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</si>
  <si>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</si>
  <si>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</si>
  <si>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</si>
  <si>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</si>
  <si>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</si>
  <si>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</si>
  <si>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</si>
  <si>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</si>
  <si>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</si>
  <si>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</si>
  <si>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</si>
  <si>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</si>
  <si>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</si>
  <si>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</si>
  <si>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</si>
  <si>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</si>
  <si>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</si>
  <si>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</si>
  <si>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</si>
  <si>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</si>
  <si>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</si>
  <si>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</si>
  <si>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</si>
  <si>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</si>
  <si>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</si>
  <si>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</si>
  <si>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</si>
  <si>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</si>
  <si>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</si>
  <si>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</si>
  <si>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</si>
  <si>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</si>
  <si>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</si>
  <si>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</si>
  <si>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</si>
  <si>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</si>
  <si>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</si>
  <si>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</si>
  <si>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</si>
  <si>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</si>
  <si>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</si>
  <si>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</si>
  <si>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</si>
  <si>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</si>
  <si>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</si>
  <si>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</si>
  <si>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</si>
  <si>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</si>
  <si>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</si>
  <si>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</si>
  <si>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</si>
  <si>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</si>
  <si>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</si>
  <si>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</si>
  <si>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</si>
  <si>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</si>
  <si>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</si>
  <si>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</si>
  <si>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</si>
  <si>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</si>
  <si>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</si>
  <si>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</si>
  <si>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</si>
  <si>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</si>
  <si>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</si>
  <si>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</si>
  <si>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</si>
  <si>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</si>
  <si>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</si>
  <si>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</si>
  <si>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</si>
  <si>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</si>
  <si>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</si>
  <si>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</si>
  <si>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</si>
  <si>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</si>
  <si>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</si>
  <si>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</si>
  <si>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</si>
  <si>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</si>
  <si>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</si>
  <si>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</si>
  <si>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</si>
  <si>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</si>
  <si>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</si>
  <si>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</si>
  <si>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</si>
  <si>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</si>
  <si>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</si>
  <si>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</si>
  <si>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</si>
  <si>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</si>
  <si>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</si>
  <si>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</si>
  <si>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</si>
  <si>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</si>
  <si>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</si>
  <si>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</si>
  <si>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</si>
  <si>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</si>
  <si>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</si>
  <si>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</si>
  <si>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</si>
  <si>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</si>
  <si>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</si>
  <si>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</si>
  <si>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</si>
  <si>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</si>
  <si>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</si>
  <si>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</si>
  <si>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</si>
  <si>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</si>
  <si>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</si>
  <si>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</si>
  <si>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</si>
  <si>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</si>
  <si>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</si>
  <si>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</si>
  <si>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</si>
  <si>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</si>
  <si>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</si>
  <si>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</si>
  <si>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</si>
  <si>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</si>
  <si>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</si>
  <si>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</si>
  <si>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</si>
  <si>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</si>
  <si>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</si>
  <si>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</si>
  <si>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</si>
  <si>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</si>
  <si>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</si>
  <si>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</si>
  <si>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</si>
  <si>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</si>
  <si>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</si>
  <si>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</si>
  <si>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</si>
  <si>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</si>
  <si>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</si>
  <si>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</si>
  <si>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</si>
  <si>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</si>
  <si>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</si>
  <si>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</si>
  <si>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</si>
  <si>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</si>
  <si>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</si>
  <si>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</si>
  <si>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</si>
  <si>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</si>
  <si>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</si>
  <si>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</si>
  <si>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</si>
  <si>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</si>
  <si>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</si>
  <si>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</si>
  <si>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</si>
  <si>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</si>
  <si>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</si>
  <si>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</si>
  <si>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</si>
  <si>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</si>
  <si>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</si>
  <si>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</si>
  <si>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</si>
  <si>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</si>
  <si>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</si>
  <si>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</si>
  <si>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</si>
  <si>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</si>
  <si>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</si>
  <si>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</si>
  <si>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</si>
  <si>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</si>
  <si>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</si>
  <si>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</si>
  <si>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</si>
  <si>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</si>
  <si>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</si>
  <si>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</si>
  <si>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</si>
  <si>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</si>
  <si>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</si>
  <si>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</si>
  <si>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</si>
  <si>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</si>
  <si>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</si>
  <si>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</si>
  <si>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</si>
  <si>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</si>
  <si>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</si>
  <si>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</si>
  <si>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</si>
  <si>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</si>
  <si>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</si>
  <si>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</si>
  <si>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</si>
  <si>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</si>
  <si>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</si>
  <si>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</si>
  <si>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</si>
  <si>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</si>
  <si>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</si>
  <si>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</si>
  <si>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</si>
  <si>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</si>
  <si>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</si>
  <si>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</si>
  <si>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</si>
  <si>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</si>
  <si>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</si>
  <si>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</si>
  <si>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</si>
  <si>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</si>
  <si>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</si>
  <si>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</si>
  <si>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</si>
  <si>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</si>
  <si>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</si>
  <si>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</si>
  <si>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</si>
  <si>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</si>
  <si>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</si>
  <si>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</si>
  <si>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</si>
  <si>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</si>
  <si>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</si>
  <si>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</si>
  <si>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</si>
  <si>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</si>
  <si>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</si>
  <si>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</si>
  <si>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</si>
  <si>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</si>
  <si>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</si>
  <si>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</si>
  <si>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</si>
  <si>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</si>
  <si>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</si>
  <si>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</si>
  <si>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</si>
  <si>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</si>
  <si>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</si>
  <si>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</si>
  <si>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</si>
  <si>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</si>
  <si>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</si>
  <si>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</si>
  <si>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</si>
  <si>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</si>
  <si>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</si>
  <si>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</si>
  <si>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</si>
  <si>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</si>
  <si>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</si>
  <si>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</si>
  <si>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</si>
  <si>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</si>
  <si>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</si>
  <si>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</si>
  <si>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</si>
  <si>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</si>
  <si>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</si>
  <si>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</si>
  <si>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</si>
  <si>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</si>
  <si>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</si>
  <si>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</si>
  <si>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</si>
  <si>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</si>
  <si>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</si>
  <si>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</si>
  <si>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</si>
  <si>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</si>
  <si>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</si>
  <si>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</si>
  <si>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</si>
  <si>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</si>
  <si>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</si>
  <si>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</si>
  <si>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</si>
  <si>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</si>
  <si>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</si>
  <si>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</si>
  <si>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</si>
  <si>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</si>
  <si>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</si>
  <si>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</si>
  <si>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</si>
  <si>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</si>
  <si>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</si>
  <si>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</si>
  <si>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</si>
  <si>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</si>
  <si>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</si>
  <si>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</si>
  <si>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</si>
  <si>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</si>
  <si>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</si>
  <si>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</si>
  <si>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</si>
  <si>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</si>
  <si>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</si>
  <si>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</si>
  <si>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</si>
  <si>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</si>
  <si>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</si>
  <si>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</si>
  <si>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</si>
  <si>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</si>
  <si>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</si>
  <si>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</si>
  <si>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</si>
  <si>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</si>
  <si>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</si>
  <si>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</si>
  <si>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</si>
  <si>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</si>
  <si>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</si>
  <si>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</si>
  <si>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</si>
  <si>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</si>
  <si>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</si>
  <si>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</si>
  <si>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</si>
  <si>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</si>
  <si>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</si>
  <si>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</si>
  <si>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</si>
  <si>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</si>
  <si>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</si>
  <si>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</si>
  <si>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</si>
  <si>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</si>
  <si>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</si>
  <si>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</si>
  <si>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</si>
  <si>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</si>
  <si>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</si>
  <si>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</si>
  <si>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</si>
  <si>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</si>
  <si>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</si>
  <si>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</si>
  <si>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</si>
  <si>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</si>
  <si>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</si>
  <si>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</si>
  <si>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</si>
  <si>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</si>
  <si>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</si>
  <si>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</si>
  <si>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</si>
  <si>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</si>
  <si>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</si>
  <si>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</si>
  <si>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</si>
  <si>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</si>
  <si>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</si>
  <si>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</si>
  <si>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</si>
  <si>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</si>
  <si>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</si>
  <si>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</si>
  <si>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</si>
  <si>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</si>
  <si>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</si>
  <si>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</si>
  <si>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</si>
  <si>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</si>
  <si>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</si>
  <si>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</si>
  <si>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</si>
  <si>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</si>
  <si>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</si>
  <si>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</si>
  <si>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</si>
  <si>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</si>
  <si>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</si>
  <si>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</si>
  <si>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</si>
  <si>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</si>
  <si>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</si>
  <si>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</si>
  <si>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</si>
  <si>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</si>
  <si>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</si>
  <si>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</si>
  <si>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</si>
  <si>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</si>
  <si>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</si>
  <si>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</si>
  <si>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</si>
  <si>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</si>
  <si>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</si>
  <si>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</si>
  <si>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</si>
  <si>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</si>
  <si>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</si>
  <si>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</si>
  <si>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</si>
  <si>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</si>
  <si>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</si>
  <si>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</si>
  <si>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</si>
  <si>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</si>
  <si>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</si>
  <si>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</si>
  <si>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</si>
  <si>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</si>
  <si>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</si>
  <si>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</si>
  <si>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</si>
  <si>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</si>
  <si>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</si>
  <si>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</si>
  <si>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</si>
  <si>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</si>
  <si>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</si>
  <si>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</si>
  <si>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</si>
  <si>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</si>
  <si>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</si>
  <si>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</si>
  <si>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</si>
  <si>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</si>
  <si>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</si>
  <si>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</si>
  <si>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</si>
  <si>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</si>
  <si>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</si>
  <si>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</si>
  <si>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</si>
  <si>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</si>
  <si>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</si>
  <si>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</si>
  <si>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</si>
  <si>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</si>
  <si>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</si>
  <si>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</si>
  <si>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</si>
  <si>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</si>
  <si>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</si>
  <si>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</si>
  <si>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</si>
  <si>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</si>
  <si>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</si>
  <si>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</si>
  <si>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</si>
  <si>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</si>
  <si>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</si>
  <si>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</si>
  <si>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</si>
  <si>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</si>
  <si>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</si>
  <si>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</si>
  <si>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</si>
  <si>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</si>
  <si>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</si>
  <si>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</si>
  <si>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</si>
  <si>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</si>
  <si>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</si>
  <si>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</si>
  <si>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</si>
  <si>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</si>
  <si>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</si>
  <si>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</si>
  <si>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</si>
  <si>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</si>
  <si>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</si>
  <si>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</si>
  <si>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</si>
  <si>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</si>
  <si>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</si>
  <si>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</si>
  <si>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</si>
  <si>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</si>
  <si>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</si>
  <si>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</si>
  <si>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</si>
  <si>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</si>
  <si>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</si>
  <si>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</si>
  <si>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</si>
  <si>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</si>
  <si>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</si>
  <si>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</si>
  <si>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</si>
  <si>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</si>
  <si>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</si>
  <si>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</si>
  <si>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</si>
  <si>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</si>
  <si>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</si>
  <si>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</si>
  <si>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</si>
  <si>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</si>
  <si>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</si>
  <si>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</si>
  <si>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</si>
  <si>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</si>
  <si>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</si>
  <si>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</si>
  <si>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</si>
  <si>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</si>
  <si>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</si>
  <si>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</si>
  <si>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</si>
  <si>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</si>
  <si>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</si>
  <si>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</si>
  <si>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</si>
  <si>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</si>
  <si>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</si>
  <si>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</si>
  <si>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</si>
  <si>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</si>
  <si>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</si>
  <si>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</si>
  <si>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</si>
  <si>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</si>
  <si>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</si>
  <si>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</si>
  <si>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</si>
  <si>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</si>
  <si>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</si>
  <si>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</si>
  <si>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</si>
  <si>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</si>
  <si>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</si>
  <si>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</si>
  <si>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</si>
  <si>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</si>
  <si>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</si>
  <si>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</si>
  <si>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</si>
  <si>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</si>
  <si>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</si>
  <si>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</si>
  <si>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</si>
  <si>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</si>
  <si>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</si>
  <si>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</si>
  <si>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</si>
  <si>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</si>
  <si>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</si>
  <si>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</si>
  <si>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</si>
  <si>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</si>
  <si>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</si>
  <si>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</si>
  <si>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</si>
  <si>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</si>
  <si>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</si>
  <si>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</si>
  <si>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</si>
  <si>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</si>
  <si>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</si>
  <si>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</si>
  <si>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</si>
  <si>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</si>
  <si>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</si>
  <si>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</si>
  <si>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</si>
  <si>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</si>
  <si>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</si>
  <si>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</si>
  <si>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</si>
  <si>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</si>
  <si>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</si>
  <si>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</si>
  <si>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</si>
  <si>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</si>
  <si>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</si>
  <si>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</si>
  <si>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</si>
  <si>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</si>
  <si>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</si>
  <si>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</si>
  <si>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</si>
  <si>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</si>
  <si>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</si>
  <si>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</si>
  <si>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</si>
  <si>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</si>
  <si>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</si>
  <si>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</si>
  <si>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</si>
  <si>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</si>
  <si>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</si>
  <si>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</si>
  <si>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</si>
  <si>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</si>
  <si>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</si>
  <si>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</si>
  <si>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</si>
  <si>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</si>
  <si>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</si>
  <si>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</si>
  <si>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</si>
  <si>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</si>
  <si>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</si>
  <si>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</si>
  <si>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</si>
  <si>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</si>
  <si>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</si>
  <si>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</si>
  <si>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</si>
  <si>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</si>
  <si>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</si>
  <si>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</si>
  <si>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</si>
  <si>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</si>
  <si>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</si>
  <si>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</si>
  <si>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</si>
  <si>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</si>
  <si>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</si>
  <si>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</si>
  <si>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</si>
  <si>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</si>
  <si>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</si>
  <si>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</si>
  <si>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</si>
  <si>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</si>
  <si>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</si>
  <si>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</si>
  <si>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</si>
  <si>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</si>
  <si>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</si>
  <si>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</si>
  <si>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</si>
  <si>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</si>
  <si>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</si>
  <si>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</si>
  <si>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</si>
  <si>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</si>
  <si>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</si>
  <si>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</si>
  <si>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</si>
  <si>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</si>
  <si>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</si>
  <si>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</si>
  <si>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</si>
  <si>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</si>
  <si>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</si>
  <si>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</si>
  <si>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</si>
  <si>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</si>
  <si>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</si>
  <si>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</si>
  <si>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</si>
  <si>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</si>
  <si>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</si>
  <si>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</si>
  <si>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</si>
  <si>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</si>
  <si>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</si>
  <si>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</si>
  <si>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</si>
  <si>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</si>
  <si>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</si>
  <si>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</si>
  <si>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</si>
  <si>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</si>
  <si>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</si>
  <si>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</si>
  <si>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</si>
  <si>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</si>
  <si>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</si>
  <si>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</si>
  <si>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</si>
  <si>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</si>
  <si>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</si>
  <si>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</si>
  <si>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</si>
  <si>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</si>
  <si>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</si>
  <si>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</si>
  <si>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</si>
  <si>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</si>
  <si>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</si>
  <si>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</si>
  <si>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</si>
  <si>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</si>
  <si>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</si>
  <si>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</si>
  <si>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</si>
  <si>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</si>
  <si>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</si>
  <si>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</si>
  <si>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</si>
  <si>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</si>
  <si>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</si>
  <si>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</si>
  <si>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</si>
  <si>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</si>
  <si>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</si>
  <si>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</si>
  <si>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</si>
  <si>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</si>
  <si>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</si>
  <si>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</si>
  <si>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</si>
  <si>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</si>
  <si>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</si>
  <si>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</si>
  <si>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</si>
  <si>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</si>
  <si>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</si>
  <si>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</si>
  <si>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</si>
  <si>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</si>
  <si>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</si>
  <si>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</si>
  <si>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</si>
  <si>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</si>
  <si>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</si>
  <si>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</si>
  <si>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</si>
  <si>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</si>
  <si>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</si>
  <si>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</si>
  <si>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</si>
  <si>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</si>
  <si>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</si>
  <si>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</si>
  <si>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</si>
  <si>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</si>
  <si>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</si>
  <si>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</si>
  <si>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</si>
  <si>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</si>
  <si>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</si>
  <si>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</si>
  <si>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</si>
  <si>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</si>
  <si>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</si>
  <si>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</si>
  <si>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</si>
  <si>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</si>
  <si>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</si>
  <si>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</si>
  <si>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</si>
  <si>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</si>
  <si>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</si>
  <si>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</si>
  <si>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</si>
  <si>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</si>
  <si>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</si>
  <si>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</si>
  <si>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</si>
  <si>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</si>
  <si>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</si>
  <si>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</si>
  <si>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</si>
  <si>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</si>
  <si>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</si>
  <si>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</si>
  <si>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</si>
  <si>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</si>
  <si>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</si>
  <si>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</si>
  <si>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</si>
  <si>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</si>
  <si>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</si>
  <si>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</si>
  <si>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</si>
  <si>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</si>
  <si>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</si>
  <si>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</si>
  <si>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</si>
  <si>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</si>
  <si>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</si>
  <si>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</si>
  <si>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</si>
  <si>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</si>
  <si>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</si>
  <si>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</si>
  <si>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</si>
  <si>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</si>
  <si>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</si>
  <si>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</si>
  <si>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</si>
  <si>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</si>
  <si>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</si>
  <si>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</si>
  <si>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</si>
  <si>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</si>
  <si>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</si>
  <si>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</si>
  <si>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</si>
  <si>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</si>
  <si>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</si>
  <si>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</si>
  <si>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</si>
  <si>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</si>
  <si>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</si>
  <si>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</si>
  <si>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</si>
  <si>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</si>
  <si>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</si>
  <si>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</si>
  <si>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</si>
  <si>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</si>
  <si>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</si>
  <si>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</si>
  <si>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</si>
  <si>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</si>
  <si>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</si>
  <si>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</si>
  <si>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</si>
  <si>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</si>
  <si>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</si>
  <si>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</si>
  <si>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</si>
  <si>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</si>
  <si>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</si>
  <si>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</si>
  <si>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</si>
  <si>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</si>
  <si>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</si>
  <si>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</si>
  <si>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</si>
  <si>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</si>
  <si>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</si>
  <si>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</si>
  <si>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</si>
  <si>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</si>
  <si>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</si>
  <si>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</si>
  <si>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</si>
  <si>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</si>
  <si>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</si>
  <si>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</si>
  <si>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</si>
  <si>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</si>
  <si>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</si>
  <si>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</si>
  <si>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</si>
  <si>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</si>
  <si>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</si>
  <si>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</si>
  <si>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</si>
  <si>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</si>
  <si>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</si>
  <si>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</si>
  <si>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</si>
  <si>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</si>
  <si>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</si>
  <si>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</si>
  <si>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</si>
  <si>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</si>
  <si>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</si>
  <si>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</si>
  <si>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</si>
  <si>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</si>
  <si>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</si>
  <si>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</si>
  <si>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</si>
  <si>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</si>
  <si>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</si>
  <si>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</si>
  <si>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</si>
  <si>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</si>
  <si>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</si>
  <si>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</si>
  <si>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</si>
  <si>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</si>
  <si>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</si>
  <si>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</si>
  <si>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</si>
  <si>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</si>
  <si>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</si>
  <si>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</si>
  <si>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</si>
  <si>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</si>
  <si>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</si>
  <si>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</si>
  <si>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</si>
  <si>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</si>
  <si>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</si>
  <si>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</si>
  <si>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</si>
  <si>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</si>
  <si>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</si>
  <si>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</si>
  <si>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</si>
  <si>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</si>
  <si>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</si>
  <si>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</si>
  <si>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</si>
  <si>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</si>
  <si>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</si>
  <si>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</si>
  <si>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</si>
  <si>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</si>
  <si>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</si>
  <si>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</si>
  <si>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</si>
  <si>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</si>
  <si>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</si>
  <si>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</si>
  <si>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</si>
  <si>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</si>
  <si>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</si>
  <si>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</si>
  <si>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</si>
  <si>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</si>
  <si>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</si>
  <si>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</si>
  <si>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</si>
  <si>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</si>
  <si>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</si>
  <si>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</si>
  <si>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</si>
  <si>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</si>
  <si>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</si>
  <si>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</si>
  <si>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</si>
  <si>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</si>
  <si>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</si>
  <si>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</si>
  <si>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</si>
  <si>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</si>
  <si>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</si>
  <si>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</si>
  <si>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</si>
  <si>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</si>
  <si>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</si>
  <si>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</si>
  <si>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</si>
  <si>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</si>
  <si>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</si>
  <si>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</si>
  <si>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</si>
  <si>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</si>
  <si>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</si>
  <si>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</si>
  <si>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</si>
  <si>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</si>
  <si>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</si>
  <si>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</si>
  <si>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</si>
  <si>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</si>
  <si>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</si>
  <si>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</si>
  <si>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</si>
  <si>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</si>
  <si>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</si>
  <si>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</si>
  <si>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</si>
  <si>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</si>
  <si>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</si>
  <si>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</si>
  <si>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</si>
  <si>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</si>
  <si>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</si>
  <si>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</si>
  <si>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</si>
  <si>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</si>
  <si>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</si>
  <si>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</si>
  <si>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</si>
  <si>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</si>
  <si>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</si>
  <si>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</si>
  <si>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</si>
  <si>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</si>
  <si>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</si>
  <si>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</si>
  <si>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</si>
  <si>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</si>
  <si>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</si>
  <si>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</si>
  <si>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</si>
  <si>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</si>
  <si>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</si>
  <si>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</si>
  <si>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</si>
  <si>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</si>
  <si>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</si>
  <si>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</si>
  <si>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</si>
  <si>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</si>
  <si>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</si>
  <si>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</si>
  <si>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</si>
  <si>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</si>
  <si>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</si>
  <si>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</si>
  <si>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</si>
  <si>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</si>
  <si>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</si>
  <si>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</si>
  <si>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</si>
  <si>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</si>
  <si>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</si>
  <si>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</si>
  <si>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</si>
  <si>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</si>
  <si>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</si>
  <si>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</si>
  <si>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</si>
  <si>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</si>
  <si>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</si>
  <si>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</si>
  <si>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</si>
  <si>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</si>
  <si>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</si>
  <si>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</si>
  <si>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</si>
  <si>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</si>
  <si>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</si>
  <si>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</si>
  <si>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</si>
  <si>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</si>
  <si>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</si>
  <si>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</si>
  <si>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</si>
  <si>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</si>
  <si>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</si>
  <si>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</si>
  <si>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</si>
  <si>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</si>
  <si>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</si>
  <si>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</si>
  <si>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</si>
  <si>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</si>
  <si>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</si>
  <si>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</si>
  <si>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</si>
  <si>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</si>
  <si>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</si>
  <si>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</si>
  <si>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</si>
  <si>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</si>
  <si>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</si>
  <si>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</si>
  <si>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</si>
  <si>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</si>
  <si>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</si>
  <si>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</si>
  <si>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</si>
  <si>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</si>
  <si>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</si>
  <si>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</si>
  <si>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</si>
  <si>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</si>
  <si>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</si>
  <si>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</si>
  <si>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</si>
  <si>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</si>
  <si>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</si>
  <si>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</si>
  <si>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</si>
  <si>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</si>
  <si>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</si>
  <si>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</si>
  <si>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</si>
  <si>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</si>
  <si>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</si>
  <si>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</si>
  <si>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</si>
  <si>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</si>
  <si>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</si>
  <si>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</si>
  <si>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</si>
  <si>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</si>
  <si>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</si>
  <si>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</si>
  <si>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</si>
  <si>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</si>
  <si>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</si>
  <si>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</si>
  <si>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</si>
  <si>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</si>
  <si>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</si>
  <si>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</si>
  <si>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</si>
  <si>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</si>
  <si>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</si>
  <si>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</si>
  <si>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</si>
  <si>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</si>
  <si>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</si>
  <si>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</si>
  <si>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</si>
  <si>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</si>
  <si>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</si>
  <si>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</si>
  <si>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</si>
  <si>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</si>
  <si>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</si>
  <si>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</si>
  <si>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</si>
  <si>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</si>
  <si>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</si>
  <si>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</si>
  <si>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</si>
  <si>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</si>
  <si>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</si>
  <si>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</si>
  <si>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</si>
  <si>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</si>
  <si>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</si>
  <si>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</si>
  <si>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</si>
  <si>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</si>
  <si>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</si>
  <si>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</si>
  <si>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</si>
  <si>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</si>
  <si>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</si>
  <si>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</si>
  <si>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</si>
  <si>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</si>
  <si>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</si>
  <si>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</si>
  <si>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</si>
  <si>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</si>
  <si>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</si>
  <si>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</si>
  <si>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</si>
  <si>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</si>
  <si>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</si>
  <si>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</si>
  <si>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</si>
  <si>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</si>
  <si>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</si>
  <si>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</si>
  <si>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</si>
  <si>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</si>
  <si>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</si>
  <si>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</si>
  <si>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</si>
  <si>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</si>
  <si>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</si>
  <si>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</si>
  <si>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</si>
  <si>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</si>
  <si>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</si>
  <si>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</si>
  <si>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</si>
  <si>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</si>
  <si>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</si>
  <si>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</si>
  <si>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</si>
  <si>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</si>
  <si>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</si>
  <si>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</si>
  <si>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</si>
  <si>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</si>
  <si>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</si>
  <si>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</si>
  <si>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</si>
  <si>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</si>
  <si>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</si>
  <si>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</si>
  <si>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</si>
  <si>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</si>
  <si>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</si>
  <si>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</si>
  <si>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</si>
  <si>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</si>
  <si>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</si>
  <si>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</si>
  <si>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</si>
  <si>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</si>
  <si>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</si>
  <si>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</si>
  <si>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</si>
  <si>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</si>
  <si>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</si>
  <si>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</si>
  <si>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</si>
  <si>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</si>
  <si>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</si>
  <si>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</si>
  <si>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</si>
  <si>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</si>
  <si>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</si>
  <si>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</si>
  <si>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</si>
  <si>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</si>
  <si>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</si>
  <si>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</si>
  <si>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</si>
  <si>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</si>
  <si>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</si>
  <si>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</si>
  <si>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</si>
  <si>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</si>
  <si>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</si>
  <si>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</si>
  <si>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</si>
  <si>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</si>
  <si>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</si>
  <si>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</si>
  <si>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</si>
  <si>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</si>
  <si>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</si>
  <si>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</si>
  <si>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</si>
  <si>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</si>
  <si>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</si>
  <si>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</si>
  <si>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</si>
  <si>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</si>
  <si>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</si>
  <si>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</si>
  <si>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</si>
  <si>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</si>
  <si>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</si>
  <si>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</si>
  <si>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</si>
  <si>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</si>
  <si>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</si>
  <si>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</si>
  <si>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</si>
  <si>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</si>
  <si>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</si>
  <si>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</si>
  <si>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</si>
  <si>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</si>
  <si>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</si>
  <si>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</si>
  <si>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</si>
  <si>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</si>
  <si>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</si>
  <si>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</si>
  <si>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</si>
  <si>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</si>
  <si>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</si>
  <si>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</si>
  <si>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</si>
  <si>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</si>
  <si>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</si>
  <si>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</si>
  <si>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</si>
  <si>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</si>
  <si>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</si>
  <si>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</si>
  <si>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</si>
  <si>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</si>
  <si>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</si>
  <si>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</si>
  <si>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</si>
  <si>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</si>
  <si>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</si>
  <si>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</si>
  <si>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</si>
  <si>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</si>
  <si>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</si>
  <si>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</si>
  <si>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</si>
  <si>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</si>
  <si>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</si>
  <si>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</si>
  <si>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</si>
  <si>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</si>
  <si>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</si>
  <si>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</si>
  <si>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</si>
  <si>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</si>
  <si>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</si>
  <si>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</si>
  <si>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</si>
  <si>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</si>
  <si>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</si>
  <si>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</si>
  <si>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</si>
  <si>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</si>
  <si>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</si>
  <si>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</si>
  <si>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</si>
  <si>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</si>
  <si>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</si>
  <si>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</si>
  <si>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</si>
  <si>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</si>
  <si>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</si>
  <si>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</si>
  <si>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</si>
  <si>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</si>
  <si>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</si>
  <si>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</si>
  <si>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</si>
  <si>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</si>
  <si>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</si>
  <si>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</si>
  <si>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</si>
  <si>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</si>
  <si>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</si>
  <si>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</si>
  <si>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</si>
  <si>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</si>
  <si>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</si>
  <si>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</si>
  <si>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</si>
  <si>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</si>
  <si>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</si>
  <si>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</si>
  <si>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</si>
  <si>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</si>
  <si>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</si>
  <si>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</si>
  <si>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</si>
  <si>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</si>
  <si>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</si>
  <si>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</si>
  <si>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</si>
  <si>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</si>
  <si>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</si>
  <si>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</si>
  <si>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</si>
  <si>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</si>
  <si>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</si>
  <si>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</si>
  <si>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</si>
  <si>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</si>
  <si>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</si>
  <si>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</si>
  <si>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</si>
  <si>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</si>
  <si>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</si>
  <si>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</si>
  <si>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</si>
  <si>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</si>
  <si>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</si>
  <si>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</si>
  <si>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</si>
  <si>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</si>
  <si>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</si>
  <si>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</si>
  <si>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</si>
  <si>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</si>
  <si>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</si>
  <si>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</si>
  <si>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</si>
  <si>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</si>
  <si>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</si>
  <si>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</si>
  <si>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</si>
  <si>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</si>
  <si>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</si>
  <si>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</si>
  <si>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</si>
  <si>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</si>
  <si>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</si>
  <si>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</si>
  <si>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</si>
  <si>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</si>
  <si>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</si>
  <si>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</si>
  <si>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</si>
  <si>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</si>
  <si>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</si>
  <si>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</si>
  <si>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</si>
  <si>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</si>
  <si>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</si>
  <si>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</si>
  <si>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</si>
  <si>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</si>
  <si>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</si>
  <si>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</si>
  <si>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</si>
  <si>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</si>
  <si>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</si>
  <si>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</si>
  <si>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</si>
  <si>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</si>
  <si>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</si>
  <si>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</si>
  <si>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</si>
  <si>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</si>
  <si>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</si>
  <si>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</si>
  <si>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</si>
  <si>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</si>
  <si>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</si>
  <si>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</si>
  <si>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</si>
  <si>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</si>
  <si>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</si>
  <si>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</si>
  <si>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</si>
  <si>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</si>
  <si>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</si>
  <si>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</si>
  <si>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</si>
  <si>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</si>
  <si>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</si>
  <si>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</si>
  <si>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</si>
  <si>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</si>
  <si>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</si>
  <si>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</si>
  <si>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</si>
  <si>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</si>
  <si>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</si>
  <si>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</si>
  <si>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</si>
  <si>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</si>
  <si>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</si>
  <si>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</si>
  <si>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</si>
  <si>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</si>
  <si>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</si>
  <si>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</si>
  <si>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</si>
  <si>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</si>
  <si>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</si>
  <si>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</si>
  <si>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</si>
  <si>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</si>
  <si>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</si>
  <si>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</si>
  <si>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</si>
  <si>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</si>
  <si>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</si>
  <si>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</si>
  <si>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</si>
  <si>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</si>
  <si>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</si>
  <si>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</si>
  <si>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</si>
  <si>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</si>
  <si>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</si>
  <si>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</si>
  <si>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</si>
  <si>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</si>
  <si>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</si>
  <si>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</si>
  <si>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</si>
  <si>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</si>
  <si>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</si>
  <si>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</si>
  <si>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</si>
  <si>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</si>
  <si>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</si>
  <si>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</si>
  <si>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</si>
  <si>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</si>
  <si>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</si>
  <si>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</si>
  <si>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</si>
  <si>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</si>
  <si>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</si>
  <si>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</si>
  <si>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</si>
  <si>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</si>
  <si>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</si>
  <si>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</si>
  <si>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</si>
  <si>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</si>
  <si>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</si>
  <si>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</si>
  <si>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</si>
  <si>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</si>
  <si>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</si>
  <si>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</si>
  <si>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</si>
  <si>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</si>
  <si>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</si>
  <si>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</si>
  <si>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</si>
  <si>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</si>
  <si>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</si>
  <si>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</si>
  <si>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</si>
  <si>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</si>
  <si>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</si>
  <si>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</si>
  <si>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</si>
  <si>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</si>
  <si>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</si>
  <si>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</si>
  <si>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</si>
  <si>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</si>
  <si>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</si>
  <si>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</si>
  <si>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</si>
  <si>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</si>
  <si>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</si>
  <si>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</si>
  <si>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</si>
  <si>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</si>
  <si>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</si>
  <si>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</si>
  <si>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</si>
  <si>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</si>
  <si>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</si>
  <si>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</si>
  <si>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</si>
  <si>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</si>
  <si>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</si>
  <si>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</si>
  <si>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</si>
  <si>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</si>
  <si>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</si>
  <si>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</si>
  <si>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</si>
  <si>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</si>
  <si>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</si>
  <si>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</si>
  <si>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</si>
  <si>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</si>
  <si>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</si>
  <si>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</si>
  <si>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</si>
  <si>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</si>
  <si>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</si>
  <si>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</si>
  <si>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</si>
  <si>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</si>
  <si>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</si>
  <si>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</si>
  <si>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</si>
  <si>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</si>
  <si>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</si>
  <si>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</si>
  <si>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</si>
  <si>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</si>
  <si>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</si>
  <si>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</si>
  <si>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</si>
  <si>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</si>
  <si>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</si>
  <si>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</si>
  <si>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</si>
  <si>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</si>
  <si>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</si>
  <si>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</si>
  <si>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</si>
  <si>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</si>
  <si>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</si>
  <si>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</si>
  <si>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</si>
  <si>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</si>
  <si>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</si>
  <si>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</si>
  <si>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</si>
  <si>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</si>
  <si>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</si>
  <si>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</si>
  <si>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</si>
  <si>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</si>
  <si>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</si>
  <si>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</si>
  <si>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</si>
  <si>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</si>
  <si>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</si>
  <si>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</si>
  <si>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</si>
  <si>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</si>
  <si>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</si>
  <si>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</si>
  <si>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</si>
  <si>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</si>
  <si>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</si>
  <si>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</si>
  <si>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</si>
  <si>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</si>
  <si>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</si>
  <si>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</si>
  <si>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</si>
  <si>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</si>
  <si>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</si>
  <si>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</si>
  <si>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</si>
  <si>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</si>
  <si>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</si>
  <si>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</si>
  <si>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</si>
  <si>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</si>
  <si>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</si>
  <si>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</si>
  <si>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</si>
  <si>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</si>
  <si>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</si>
  <si>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</si>
  <si>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</si>
  <si>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</si>
  <si>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</si>
  <si>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</si>
  <si>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</si>
  <si>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</si>
  <si>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</si>
  <si>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</si>
  <si>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</si>
  <si>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</si>
  <si>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</si>
  <si>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</si>
  <si>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</si>
  <si>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</si>
  <si>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</si>
  <si>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</si>
  <si>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</si>
  <si>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</si>
  <si>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</si>
  <si>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</si>
  <si>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</si>
  <si>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</si>
  <si>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</si>
  <si>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</si>
  <si>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</si>
  <si>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</si>
  <si>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</si>
  <si>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</si>
  <si>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</si>
  <si>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</si>
  <si>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</si>
  <si>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</si>
  <si>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</si>
  <si>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</si>
  <si>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</si>
  <si>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</si>
  <si>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</si>
  <si>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</si>
  <si>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</si>
  <si>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</si>
  <si>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</si>
  <si>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</si>
  <si>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</si>
  <si>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</si>
  <si>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</si>
  <si>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</si>
  <si>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</si>
  <si>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</si>
  <si>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</si>
  <si>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</si>
  <si>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</si>
  <si>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</si>
  <si>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</si>
  <si>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</si>
  <si>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</si>
  <si>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</si>
  <si>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</si>
  <si>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</si>
  <si>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</si>
  <si>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</si>
  <si>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</si>
  <si>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</si>
  <si>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</si>
  <si>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</si>
  <si>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</si>
  <si>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</si>
  <si>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</si>
  <si>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</si>
  <si>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</si>
  <si>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</si>
  <si>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</si>
  <si>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</si>
  <si>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</si>
  <si>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</si>
  <si>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</si>
  <si>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</si>
  <si>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</si>
  <si>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</si>
  <si>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</si>
  <si>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</si>
  <si>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</si>
  <si>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</si>
  <si>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</si>
  <si>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</si>
  <si>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</si>
  <si>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</si>
  <si>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</si>
  <si>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</si>
  <si>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</si>
  <si>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</si>
  <si>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</si>
  <si>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</si>
  <si>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</si>
  <si>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</si>
  <si>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</si>
  <si>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</si>
  <si>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</si>
  <si>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</si>
  <si>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</si>
  <si>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</si>
  <si>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</si>
  <si>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</si>
  <si>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</si>
  <si>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</si>
  <si>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</si>
  <si>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</si>
  <si>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</si>
  <si>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</si>
  <si>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</si>
  <si>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</si>
  <si>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</si>
  <si>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</si>
  <si>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</si>
  <si>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</si>
  <si>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</si>
  <si>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</si>
  <si>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</si>
  <si>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</si>
  <si>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</si>
  <si>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</si>
  <si>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</si>
  <si>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</si>
  <si>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</si>
  <si>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</si>
  <si>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</si>
  <si>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</si>
  <si>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</si>
  <si>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</si>
  <si>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</si>
  <si>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</si>
  <si>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</si>
  <si>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</si>
  <si>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</si>
  <si>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</si>
  <si>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</si>
  <si>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</si>
  <si>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</si>
  <si>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</si>
  <si>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</si>
  <si>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</si>
  <si>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</si>
  <si>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</si>
  <si>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</si>
  <si>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</si>
  <si>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</si>
  <si>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</si>
  <si>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</si>
  <si>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</si>
  <si>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</si>
  <si>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</si>
  <si>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</si>
  <si>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</si>
  <si>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</si>
  <si>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</si>
  <si>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</si>
  <si>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</si>
  <si>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</si>
  <si>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</si>
  <si>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</si>
  <si>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</si>
  <si>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</si>
  <si>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</si>
  <si>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</si>
  <si>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</si>
  <si>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</si>
  <si>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</si>
  <si>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</si>
  <si>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</si>
  <si>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</si>
  <si>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</si>
  <si>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</si>
  <si>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</si>
  <si>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</si>
  <si>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</si>
  <si>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</si>
  <si>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</si>
  <si>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</si>
  <si>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</si>
  <si>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</si>
  <si>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</si>
  <si>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</si>
  <si>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</si>
  <si>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</si>
  <si>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</si>
  <si>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</si>
  <si>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</si>
  <si>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</si>
  <si>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</si>
  <si>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</si>
  <si>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</si>
  <si>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</si>
  <si>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</si>
  <si>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</si>
  <si>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</si>
  <si>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</si>
  <si>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</si>
  <si>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</si>
  <si>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</si>
  <si>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</si>
  <si>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</si>
  <si>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</si>
  <si>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</si>
  <si>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</si>
  <si>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</si>
  <si>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</si>
  <si>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</si>
  <si>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</si>
  <si>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</si>
  <si>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</si>
  <si>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</si>
  <si>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</si>
  <si>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</si>
  <si>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</si>
  <si>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</si>
  <si>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</si>
  <si>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</si>
  <si>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</si>
  <si>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</si>
  <si>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</si>
  <si>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</si>
  <si>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</si>
  <si>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</si>
  <si>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</si>
  <si>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</si>
  <si>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</si>
  <si>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</si>
  <si>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</si>
  <si>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</si>
  <si>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</si>
  <si>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</si>
  <si>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</si>
  <si>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</si>
  <si>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</si>
  <si>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</si>
  <si>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</si>
  <si>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</si>
  <si>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</si>
  <si>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</si>
  <si>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</si>
  <si>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</si>
  <si>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</si>
  <si>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</si>
  <si>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</si>
  <si>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</si>
  <si>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</si>
  <si>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</si>
  <si>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</si>
  <si>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</si>
  <si>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</si>
  <si>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</si>
  <si>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</si>
  <si>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</si>
  <si>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</si>
  <si>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</si>
  <si>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</si>
  <si>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</si>
  <si>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</si>
  <si>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</si>
  <si>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</si>
  <si>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</si>
  <si>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</si>
  <si>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</si>
  <si>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</si>
  <si>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</si>
  <si>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</si>
  <si>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</si>
  <si>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</si>
  <si>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</si>
  <si>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</si>
  <si>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</si>
  <si>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</si>
  <si>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</si>
  <si>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</si>
  <si>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</si>
  <si>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</si>
  <si>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</si>
  <si>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</si>
  <si>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</si>
  <si>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</si>
  <si>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</si>
  <si>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</si>
  <si>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</si>
  <si>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</si>
  <si>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</si>
  <si>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</si>
  <si>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</si>
  <si>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</si>
  <si>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</si>
  <si>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</si>
  <si>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</si>
  <si>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</si>
  <si>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</si>
  <si>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</si>
  <si>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</si>
  <si>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</si>
  <si>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</si>
  <si>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</si>
  <si>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</si>
  <si>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</si>
  <si>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</si>
  <si>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</si>
  <si>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</si>
  <si>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</si>
  <si>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</si>
  <si>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</si>
  <si>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</si>
  <si>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</si>
  <si>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</si>
  <si>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</si>
  <si>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</si>
  <si>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</si>
  <si>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</si>
  <si>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</si>
  <si>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</si>
  <si>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</si>
  <si>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</si>
  <si>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</si>
  <si>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</si>
  <si>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</si>
  <si>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</si>
  <si>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</si>
  <si>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</si>
  <si>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</si>
  <si>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</si>
  <si>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</si>
  <si>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</si>
  <si>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</si>
  <si>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</si>
  <si>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</si>
  <si>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</si>
  <si>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</si>
  <si>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</si>
  <si>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</si>
  <si>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</si>
  <si>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</si>
  <si>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</si>
  <si>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</si>
  <si>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</si>
  <si>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</si>
  <si>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</si>
  <si>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</si>
  <si>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</si>
  <si>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</si>
  <si>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</si>
  <si>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</si>
  <si>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</si>
  <si>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</si>
  <si>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</si>
  <si>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</si>
  <si>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</si>
  <si>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</si>
  <si>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</si>
  <si>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</si>
  <si>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</si>
  <si>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</si>
  <si>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</si>
  <si>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</si>
  <si>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</si>
  <si>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</si>
  <si>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</si>
  <si>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</si>
  <si>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</si>
  <si>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</si>
  <si>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</si>
  <si>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</si>
  <si>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</si>
  <si>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</si>
  <si>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</si>
  <si>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</si>
  <si>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</si>
  <si>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</si>
  <si>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</si>
  <si>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</si>
  <si>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</si>
  <si>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</si>
  <si>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</si>
  <si>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</si>
  <si>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</si>
  <si>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</si>
  <si>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</si>
  <si>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</si>
  <si>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</si>
  <si>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</si>
  <si>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</si>
  <si>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</si>
  <si>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</si>
  <si>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</si>
  <si>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</si>
  <si>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</si>
  <si>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</si>
  <si>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</si>
  <si>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</si>
  <si>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</si>
  <si>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</si>
  <si>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</si>
  <si>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</si>
  <si>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</si>
  <si>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</si>
  <si>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</si>
  <si>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</si>
  <si>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</si>
  <si>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</si>
  <si>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</si>
  <si>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</si>
  <si>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</si>
  <si>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</si>
  <si>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</si>
  <si>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</si>
  <si>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</si>
  <si>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</si>
  <si>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</si>
  <si>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</si>
  <si>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</si>
  <si>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</si>
  <si>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</si>
  <si>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</si>
  <si>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</si>
  <si>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</si>
  <si>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</si>
  <si>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</si>
  <si>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</si>
  <si>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</si>
  <si>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</si>
  <si>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</si>
  <si>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</si>
  <si>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</si>
  <si>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</si>
  <si>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</si>
  <si>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</si>
  <si>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</si>
  <si>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</si>
  <si>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</si>
  <si>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</si>
  <si>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</si>
  <si>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</si>
  <si>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</si>
  <si>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</si>
  <si>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</si>
  <si>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</si>
  <si>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</si>
  <si>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</si>
  <si>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</si>
  <si>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</si>
  <si>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</si>
  <si>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</si>
  <si>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</si>
  <si>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</si>
  <si>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</si>
  <si>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</si>
  <si>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</si>
  <si>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</si>
  <si>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</si>
  <si>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</si>
  <si>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</si>
  <si>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</si>
  <si>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</si>
  <si>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</si>
  <si>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</si>
  <si>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</si>
  <si>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</si>
  <si>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</si>
  <si>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</si>
  <si>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</si>
  <si>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</si>
  <si>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</si>
  <si>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</si>
  <si>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</si>
  <si>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</si>
  <si>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</si>
  <si>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</si>
  <si>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</si>
  <si>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</si>
  <si>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</si>
  <si>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</si>
  <si>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</si>
  <si>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</si>
  <si>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</si>
  <si>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</si>
  <si>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</si>
  <si>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</si>
  <si>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</si>
  <si>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</si>
  <si>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</si>
  <si>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</si>
  <si>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</si>
  <si>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</si>
  <si>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</si>
  <si>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</si>
  <si>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</si>
  <si>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</si>
  <si>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</si>
  <si>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</si>
  <si>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</si>
  <si>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</si>
  <si>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</si>
  <si>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</si>
  <si>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</si>
  <si>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</si>
  <si>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</si>
  <si>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</si>
  <si>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</si>
  <si>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</si>
  <si>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</si>
  <si>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</si>
  <si>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</si>
  <si>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</si>
  <si>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</si>
  <si>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</si>
  <si>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</si>
  <si>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</si>
  <si>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</si>
  <si>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</si>
  <si>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</si>
  <si>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</si>
  <si>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</si>
  <si>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</si>
  <si>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</si>
  <si>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</si>
  <si>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</si>
  <si>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</si>
  <si>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</si>
  <si>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</si>
  <si>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</si>
  <si>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</si>
  <si>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</si>
  <si>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</si>
  <si>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</si>
  <si>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</si>
  <si>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</si>
  <si>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</si>
  <si>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</si>
  <si>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</si>
  <si>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</si>
  <si>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</si>
  <si>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</si>
  <si>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</si>
  <si>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</si>
  <si>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</si>
  <si>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</si>
  <si>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</si>
  <si>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</si>
  <si>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</si>
  <si>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</si>
  <si>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</si>
  <si>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</si>
  <si>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</si>
  <si>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</si>
  <si>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</si>
  <si>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</si>
  <si>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</si>
  <si>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</si>
  <si>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</si>
  <si>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</si>
  <si>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</si>
  <si>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</si>
  <si>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</si>
  <si>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</si>
  <si>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</si>
  <si>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</si>
  <si>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</si>
  <si>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</si>
  <si>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</si>
  <si>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</si>
  <si>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</si>
  <si>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</si>
  <si>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</si>
  <si>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</si>
  <si>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</si>
  <si>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</si>
  <si>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</si>
  <si>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</si>
  <si>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</si>
  <si>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</si>
  <si>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</si>
  <si>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</si>
  <si>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</si>
  <si>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</si>
  <si>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</si>
  <si>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</si>
  <si>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</si>
  <si>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</si>
  <si>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</si>
  <si>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</si>
  <si>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</si>
  <si>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</si>
  <si>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</si>
  <si>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</si>
  <si>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</si>
  <si>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</si>
  <si>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</si>
  <si>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</si>
  <si>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</si>
  <si>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</si>
  <si>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</si>
  <si>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</si>
  <si>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</si>
  <si>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</si>
  <si>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</si>
  <si>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</si>
  <si>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</si>
  <si>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</si>
  <si>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</si>
  <si>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</si>
  <si>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</si>
  <si>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</si>
  <si>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</si>
  <si>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</si>
  <si>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</si>
  <si>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</si>
  <si>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</si>
  <si>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</si>
  <si>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</si>
  <si>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</si>
  <si>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</si>
  <si>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</si>
  <si>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</si>
  <si>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</si>
  <si>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</si>
  <si>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</si>
  <si>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</si>
  <si>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</si>
  <si>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</si>
  <si>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</si>
  <si>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</si>
  <si>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</si>
  <si>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</si>
  <si>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</si>
  <si>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</si>
  <si>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</si>
  <si>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</si>
  <si>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</si>
  <si>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</si>
  <si>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</si>
  <si>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</si>
  <si>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</si>
  <si>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</si>
  <si>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</si>
  <si>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</si>
  <si>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</si>
  <si>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</si>
  <si>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</si>
  <si>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</si>
  <si>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</si>
  <si>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</si>
  <si>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</si>
  <si>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</si>
  <si>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</si>
  <si>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</si>
  <si>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</si>
  <si>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</si>
  <si>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</si>
  <si>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</si>
  <si>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</si>
  <si>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</si>
  <si>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</si>
  <si>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</si>
  <si>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</si>
  <si>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</si>
  <si>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</si>
  <si>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</si>
  <si>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</si>
  <si>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</si>
  <si>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</si>
  <si>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</si>
  <si>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</si>
  <si>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</si>
  <si>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</si>
  <si>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</si>
  <si>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</si>
  <si>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</si>
  <si>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</si>
  <si>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</si>
  <si>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</si>
  <si>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</si>
  <si>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</si>
  <si>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</si>
  <si>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</si>
  <si>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</si>
  <si>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</si>
  <si>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</si>
  <si>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</si>
  <si>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</si>
  <si>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</si>
  <si>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</si>
  <si>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</si>
  <si>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</si>
  <si>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</si>
  <si>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</si>
  <si>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</si>
  <si>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</si>
  <si>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</si>
  <si>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</si>
  <si>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</si>
  <si>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</si>
  <si>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</si>
  <si>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</si>
  <si>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</si>
  <si>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</si>
  <si>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</si>
  <si>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</si>
  <si>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</si>
  <si>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</si>
  <si>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</si>
  <si>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</si>
  <si>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</si>
  <si>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</si>
  <si>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</si>
  <si>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</si>
  <si>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</si>
  <si>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</si>
  <si>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</si>
  <si>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</si>
  <si>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</si>
  <si>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</si>
  <si>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</si>
  <si>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</si>
  <si>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</si>
  <si>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</si>
  <si>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</si>
  <si>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</si>
  <si>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</si>
  <si>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</si>
  <si>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</si>
  <si>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</si>
  <si>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</si>
  <si>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</si>
  <si>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</si>
  <si>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</si>
  <si>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</si>
  <si>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</si>
  <si>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</si>
  <si>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</si>
  <si>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</si>
  <si>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</si>
  <si>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</si>
  <si>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</si>
  <si>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</si>
  <si>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</si>
  <si>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</si>
  <si>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</si>
  <si>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</si>
  <si>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</si>
  <si>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</si>
  <si>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</si>
  <si>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</si>
  <si>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</si>
  <si>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</si>
  <si>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</si>
  <si>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</si>
  <si>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</si>
  <si>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</si>
  <si>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</si>
  <si>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</si>
  <si>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</si>
  <si>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</si>
  <si>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</si>
  <si>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</si>
  <si>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</si>
  <si>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</si>
  <si>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</si>
  <si>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</si>
  <si>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</si>
  <si>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</si>
  <si>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</si>
  <si>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</si>
  <si>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</si>
  <si>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</si>
  <si>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</si>
  <si>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</si>
  <si>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</si>
  <si>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</si>
  <si>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</si>
  <si>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</si>
  <si>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</si>
  <si>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</si>
  <si>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</si>
  <si>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</si>
  <si>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</si>
  <si>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</si>
  <si>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</si>
  <si>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</si>
  <si>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</si>
  <si>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</si>
  <si>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</si>
  <si>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</si>
  <si>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</si>
  <si>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</si>
  <si>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</si>
  <si>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</si>
  <si>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</si>
  <si>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</si>
  <si>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</si>
  <si>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</si>
  <si>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</si>
  <si>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</si>
  <si>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</si>
  <si>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</si>
  <si>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</si>
  <si>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</si>
  <si>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</si>
  <si>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</si>
  <si>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</si>
  <si>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</si>
  <si>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</si>
  <si>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</si>
  <si>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</si>
  <si>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</si>
  <si>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</si>
  <si>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</si>
  <si>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</si>
  <si>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</si>
  <si>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</si>
  <si>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</si>
  <si>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</si>
  <si>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</si>
  <si>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</si>
  <si>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</si>
  <si>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</si>
  <si>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</si>
  <si>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</si>
  <si>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</si>
  <si>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</si>
  <si>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</si>
  <si>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</si>
  <si>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</si>
  <si>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</si>
  <si>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</si>
  <si>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</si>
  <si>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</si>
  <si>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</si>
  <si>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</si>
  <si>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</si>
  <si>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</si>
  <si>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</si>
  <si>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</si>
  <si>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</si>
  <si>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</si>
  <si>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</si>
  <si>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</si>
  <si>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</si>
  <si>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</si>
  <si>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</si>
  <si>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</si>
  <si>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</si>
  <si>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</si>
  <si>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</si>
  <si>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</si>
  <si>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</si>
  <si>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</si>
  <si>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</si>
  <si>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</si>
  <si>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</si>
  <si>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</si>
  <si>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</si>
  <si>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</si>
  <si>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</si>
  <si>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</si>
  <si>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</si>
  <si>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</si>
  <si>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</si>
  <si>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</si>
  <si>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</si>
  <si>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</si>
  <si>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</si>
  <si>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</si>
  <si>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</si>
  <si>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</si>
  <si>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</si>
  <si>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</si>
  <si>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</si>
  <si>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</si>
  <si>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</si>
  <si>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</si>
  <si>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</si>
  <si>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</si>
  <si>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</si>
  <si>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</si>
  <si>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</si>
  <si>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</si>
  <si>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</si>
  <si>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</si>
  <si>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</si>
  <si>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</si>
  <si>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</si>
  <si>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</si>
  <si>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</si>
  <si>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</si>
  <si>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</si>
  <si>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</si>
  <si>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</si>
  <si>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</si>
  <si>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</si>
  <si>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</si>
  <si>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</si>
  <si>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</si>
  <si>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</si>
  <si>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</si>
  <si>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</si>
  <si>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</si>
  <si>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</si>
  <si>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</si>
  <si>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</si>
  <si>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</si>
  <si>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</si>
  <si>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</si>
  <si>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</si>
  <si>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</si>
  <si>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</si>
  <si>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</si>
  <si>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</si>
  <si>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</si>
  <si>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</si>
  <si>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</si>
  <si>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</si>
  <si>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</si>
  <si>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</si>
  <si>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</si>
  <si>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</si>
  <si>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</si>
  <si>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</si>
  <si>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</si>
  <si>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</si>
  <si>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</si>
  <si>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</si>
  <si>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</si>
  <si>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</si>
  <si>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</si>
  <si>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</si>
  <si>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</si>
  <si>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</si>
  <si>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</si>
  <si>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</si>
  <si>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</si>
  <si>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</si>
  <si>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</si>
  <si>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</si>
  <si>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</si>
  <si>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</si>
  <si>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</si>
  <si>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</si>
  <si>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</si>
  <si>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</si>
  <si>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</si>
  <si>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</si>
  <si>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</si>
  <si>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</si>
  <si>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</si>
  <si>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</si>
  <si>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</si>
  <si>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</si>
  <si>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</si>
  <si>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</si>
  <si>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</si>
  <si>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</si>
  <si>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</si>
  <si>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</si>
  <si>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</si>
  <si>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</si>
  <si>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</si>
  <si>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</si>
  <si>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</si>
  <si>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</si>
  <si>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</si>
  <si>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</si>
  <si>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</si>
  <si>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</si>
  <si>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</si>
  <si>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</si>
  <si>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</si>
  <si>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</si>
  <si>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</si>
  <si>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</si>
  <si>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</si>
  <si>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</si>
  <si>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</si>
  <si>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</si>
  <si>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</si>
  <si>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</si>
  <si>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</si>
  <si>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</si>
  <si>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</si>
  <si>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</si>
  <si>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</si>
  <si>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</si>
  <si>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</si>
  <si>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</si>
  <si>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</si>
  <si>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</si>
  <si>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</si>
  <si>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</si>
  <si>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</si>
  <si>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</si>
  <si>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</si>
  <si>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</si>
  <si>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</si>
  <si>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</si>
  <si>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</si>
  <si>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</si>
  <si>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</si>
  <si>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</si>
  <si>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</si>
  <si>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</si>
  <si>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</si>
  <si>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</si>
  <si>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</si>
  <si>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</si>
  <si>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</si>
  <si>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</si>
  <si>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</si>
  <si>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</si>
  <si>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</si>
  <si>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</si>
  <si>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</si>
  <si>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</si>
  <si>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</si>
  <si>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</si>
  <si>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</si>
  <si>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</si>
  <si>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</si>
  <si>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</si>
  <si>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</si>
  <si>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</si>
  <si>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</si>
  <si>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</si>
  <si>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</si>
  <si>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</si>
  <si>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</si>
  <si>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</si>
  <si>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</si>
  <si>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</si>
  <si>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</si>
  <si>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</si>
  <si>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</si>
  <si>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</si>
  <si>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</si>
  <si>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</si>
  <si>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</si>
  <si>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</si>
  <si>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</si>
  <si>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</si>
  <si>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</si>
  <si>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</si>
  <si>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</si>
  <si>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</si>
  <si>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</si>
  <si>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</si>
  <si>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</si>
  <si>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</si>
  <si>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</si>
  <si>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</si>
  <si>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</si>
  <si>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</si>
  <si>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</si>
  <si>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</si>
  <si>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</si>
  <si>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</si>
  <si>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</si>
  <si>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</si>
  <si>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</si>
  <si>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</si>
  <si>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</si>
  <si>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</si>
  <si>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</si>
  <si>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</si>
  <si>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</si>
  <si>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</si>
  <si>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</si>
  <si>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</si>
  <si>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</si>
  <si>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</si>
  <si>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</si>
  <si>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</si>
  <si>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</si>
  <si>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</si>
  <si>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</si>
  <si>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</si>
  <si>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</si>
  <si>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</si>
  <si>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</si>
  <si>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</si>
  <si>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</si>
  <si>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</si>
  <si>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</si>
  <si>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</si>
  <si>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</si>
  <si>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</si>
  <si>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</si>
  <si>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</si>
  <si>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</si>
  <si>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</si>
  <si>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</si>
  <si>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</si>
  <si>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</si>
  <si>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</si>
  <si>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</si>
  <si>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</si>
  <si>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</si>
  <si>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</si>
  <si>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</si>
  <si>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</si>
  <si>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</si>
  <si>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</si>
  <si>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</si>
  <si>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</si>
  <si>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</si>
  <si>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</si>
  <si>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</si>
  <si>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</si>
  <si>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</si>
  <si>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</si>
  <si>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</si>
  <si>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</si>
  <si>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</si>
  <si>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</si>
  <si>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</si>
  <si>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</si>
  <si>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</si>
  <si>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</si>
  <si>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</si>
  <si>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</si>
  <si>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</si>
  <si>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</si>
  <si>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</si>
  <si>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</si>
  <si>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</si>
  <si>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</si>
  <si>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</si>
  <si>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</si>
  <si>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</si>
  <si>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</si>
  <si>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</si>
  <si>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</si>
  <si>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</si>
  <si>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</si>
  <si>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</si>
  <si>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</si>
  <si>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</si>
  <si>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</si>
  <si>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</si>
  <si>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</si>
  <si>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</si>
  <si>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</si>
  <si>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</si>
  <si>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</si>
  <si>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</si>
  <si>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</si>
  <si>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</si>
  <si>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</si>
  <si>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</si>
  <si>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</si>
  <si>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</si>
  <si>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</si>
  <si>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</si>
  <si>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</si>
  <si>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</si>
  <si>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</si>
  <si>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</si>
  <si>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</si>
  <si>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</si>
  <si>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</si>
  <si>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</si>
  <si>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</si>
  <si>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</si>
  <si>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</si>
  <si>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</si>
  <si>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</si>
  <si>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</si>
  <si>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</si>
  <si>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</si>
  <si>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</si>
  <si>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</si>
  <si>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</si>
  <si>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</si>
  <si>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</si>
  <si>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</si>
  <si>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</si>
  <si>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</si>
  <si>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</si>
  <si>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</si>
  <si>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</si>
  <si>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</si>
  <si>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</si>
  <si>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</si>
  <si>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</si>
  <si>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</si>
  <si>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</si>
  <si>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</si>
  <si>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</si>
  <si>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</si>
  <si>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</si>
  <si>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</si>
  <si>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</si>
  <si>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</si>
  <si>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</si>
  <si>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</si>
  <si>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</si>
  <si>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</si>
  <si>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</si>
  <si>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</si>
  <si>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</si>
  <si>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</si>
  <si>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</si>
  <si>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</si>
  <si>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</si>
  <si>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</si>
  <si>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</si>
  <si>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</si>
  <si>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</si>
  <si>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</si>
  <si>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</si>
  <si>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</si>
  <si>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</si>
  <si>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</si>
  <si>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</si>
  <si>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</si>
  <si>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</si>
  <si>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</si>
  <si>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</si>
  <si>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</si>
  <si>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</si>
  <si>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</si>
  <si>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</si>
  <si>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</si>
  <si>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</si>
  <si>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</si>
  <si>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</si>
  <si>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</si>
  <si>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</si>
  <si>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</si>
  <si>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</si>
  <si>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</si>
  <si>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</si>
  <si>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</si>
  <si>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</si>
  <si>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</si>
  <si>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</si>
  <si>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</si>
  <si>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</si>
  <si>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</si>
  <si>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</si>
  <si>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</si>
  <si>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</si>
  <si>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</si>
  <si>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</si>
  <si>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</si>
  <si>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</si>
  <si>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</si>
  <si>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</si>
  <si>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</si>
  <si>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</si>
  <si>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</si>
  <si>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</si>
  <si>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</si>
  <si>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</si>
  <si>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</si>
  <si>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</si>
  <si>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</si>
  <si>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</si>
  <si>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</si>
  <si>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</si>
  <si>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</si>
  <si>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</si>
  <si>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</si>
  <si>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</si>
  <si>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</si>
  <si>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</si>
  <si>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</si>
  <si>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</si>
  <si>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</si>
  <si>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</si>
  <si>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</si>
  <si>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</si>
  <si>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</si>
  <si>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</si>
  <si>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</si>
  <si>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</si>
  <si>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</si>
  <si>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</si>
  <si>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</si>
  <si>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</si>
  <si>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</si>
  <si>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</si>
  <si>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</si>
  <si>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</si>
  <si>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</si>
  <si>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</si>
  <si>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</si>
  <si>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</si>
  <si>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</si>
  <si>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</si>
  <si>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</si>
  <si>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</si>
  <si>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</si>
  <si>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</si>
  <si>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</si>
  <si>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</si>
  <si>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</si>
  <si>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</si>
  <si>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</si>
  <si>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</si>
  <si>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</si>
  <si>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</si>
  <si>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</si>
  <si>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</si>
  <si>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</si>
  <si>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</si>
  <si>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</si>
  <si>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</si>
  <si>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</si>
  <si>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</si>
  <si>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</si>
  <si>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</si>
  <si>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</si>
  <si>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</si>
  <si>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</si>
  <si>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</si>
  <si>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</si>
  <si>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</si>
  <si>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</si>
  <si>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</si>
  <si>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</si>
  <si>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</si>
  <si>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</si>
  <si>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</si>
  <si>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</si>
  <si>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</si>
  <si>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</si>
  <si>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</si>
  <si>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</si>
  <si>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</si>
  <si>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</si>
  <si>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</si>
  <si>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</si>
  <si>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</si>
  <si>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</si>
  <si>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</si>
  <si>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</si>
  <si>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</si>
  <si>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</si>
  <si>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</si>
  <si>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</si>
  <si>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</si>
  <si>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</si>
  <si>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</si>
  <si>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</si>
  <si>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</si>
  <si>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</si>
  <si>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</si>
  <si>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</si>
  <si>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</si>
  <si>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</si>
  <si>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</si>
  <si>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</si>
  <si>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</si>
  <si>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</si>
  <si>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</si>
  <si>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</si>
  <si>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</si>
  <si>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</si>
  <si>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</si>
  <si>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</si>
  <si>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</si>
  <si>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</si>
  <si>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</si>
  <si>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</si>
  <si>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</si>
  <si>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</si>
  <si>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</si>
  <si>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</si>
  <si>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</si>
  <si>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</si>
  <si>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</si>
  <si>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</si>
  <si>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</si>
  <si>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</si>
  <si>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</si>
  <si>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</si>
  <si>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</si>
  <si>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</si>
  <si>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</si>
  <si>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</si>
  <si>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</si>
  <si>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</si>
  <si>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</si>
  <si>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</si>
  <si>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</si>
  <si>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</si>
  <si>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</si>
  <si>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</si>
  <si>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</si>
  <si>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</si>
  <si>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</si>
  <si>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</si>
  <si>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</si>
  <si>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</si>
  <si>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</si>
  <si>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</si>
  <si>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</si>
  <si>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</si>
  <si>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</si>
  <si>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</si>
  <si>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</si>
  <si>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</si>
  <si>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</si>
  <si>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</si>
  <si>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</si>
  <si>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</si>
  <si>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</si>
  <si>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</si>
  <si>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</si>
  <si>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</si>
  <si>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</si>
  <si>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</si>
  <si>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</si>
  <si>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</si>
  <si>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</si>
  <si>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</si>
  <si>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</si>
  <si>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</si>
  <si>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</si>
  <si>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</si>
  <si>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</si>
  <si>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</si>
  <si>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</si>
  <si>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</si>
  <si>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</si>
  <si>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</si>
  <si>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</si>
  <si>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</si>
  <si>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</si>
  <si>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</si>
  <si>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</si>
  <si>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</si>
  <si>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</si>
  <si>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</si>
  <si>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</si>
  <si>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</si>
  <si>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</si>
  <si>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</si>
  <si>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</si>
  <si>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</si>
  <si>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</si>
  <si>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</si>
  <si>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</si>
  <si>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</si>
  <si>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</si>
  <si>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</si>
  <si>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</si>
  <si>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</si>
  <si>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</si>
  <si>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</si>
  <si>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</si>
  <si>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</si>
  <si>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</si>
  <si>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</si>
  <si>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</si>
  <si>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</si>
  <si>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</si>
  <si>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</si>
  <si>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</si>
  <si>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</si>
  <si>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</si>
  <si>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</si>
  <si>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</si>
  <si>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</si>
  <si>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</si>
  <si>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</si>
  <si>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</si>
  <si>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</si>
  <si>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</si>
  <si>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</si>
  <si>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</si>
  <si>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</si>
  <si>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</si>
  <si>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</si>
  <si>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</si>
  <si>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</si>
  <si>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</si>
  <si>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</si>
  <si>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</si>
  <si>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</si>
  <si>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</si>
  <si>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</si>
  <si>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</si>
  <si>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</si>
  <si>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</si>
  <si>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</si>
  <si>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</si>
  <si>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</si>
  <si>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</si>
  <si>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</si>
  <si>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</si>
  <si>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</si>
  <si>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</si>
  <si>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</si>
  <si>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</si>
  <si>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</si>
  <si>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</si>
  <si>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</si>
  <si>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</si>
  <si>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</si>
  <si>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</si>
  <si>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</si>
  <si>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</si>
  <si>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</si>
  <si>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</si>
  <si>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</si>
  <si>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</si>
  <si>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</si>
  <si>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</si>
  <si>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</si>
  <si>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</si>
  <si>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</si>
  <si>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</si>
  <si>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</si>
  <si>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</si>
  <si>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</si>
  <si>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</si>
  <si>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</si>
  <si>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</si>
  <si>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</si>
  <si>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</si>
  <si>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</si>
  <si>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</si>
  <si>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</si>
  <si>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</si>
  <si>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</si>
  <si>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</si>
  <si>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</si>
  <si>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</si>
  <si>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</si>
  <si>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</si>
  <si>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</si>
  <si>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</si>
  <si>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</si>
  <si>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</si>
  <si>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</si>
  <si>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</si>
  <si>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</si>
  <si>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</si>
  <si>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</si>
  <si>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</si>
  <si>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</si>
  <si>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</si>
  <si>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</si>
  <si>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</si>
  <si>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</si>
  <si>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</si>
  <si>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</si>
  <si>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</si>
  <si>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</si>
  <si>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</si>
  <si>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</si>
  <si>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</si>
  <si>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</si>
  <si>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</si>
  <si>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</si>
  <si>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</si>
  <si>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</si>
  <si>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</si>
  <si>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</si>
  <si>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</si>
  <si>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</si>
  <si>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</si>
  <si>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</si>
  <si>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</si>
  <si>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</si>
  <si>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</si>
  <si>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</si>
  <si>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</si>
  <si>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</si>
  <si>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</si>
  <si>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</si>
  <si>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</si>
  <si>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</si>
  <si>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</si>
  <si>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</si>
  <si>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</si>
  <si>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</si>
  <si>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</si>
  <si>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</si>
  <si>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</si>
  <si>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</si>
  <si>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</si>
  <si>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</si>
  <si>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</si>
  <si>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</si>
  <si>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</si>
  <si>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</si>
  <si>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</si>
  <si>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</si>
  <si>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</si>
  <si>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</si>
  <si>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</si>
  <si>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</si>
  <si>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</si>
  <si>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</si>
  <si>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</si>
  <si>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</si>
  <si>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</si>
  <si>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</si>
  <si>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</si>
  <si>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</si>
  <si>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</si>
  <si>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</si>
  <si>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</si>
  <si>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</si>
  <si>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</si>
  <si>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</si>
  <si>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</si>
  <si>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</si>
  <si>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</si>
  <si>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</si>
  <si>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</si>
  <si>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</si>
  <si>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</si>
  <si>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</si>
  <si>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</si>
  <si>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</si>
  <si>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</si>
  <si>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</si>
  <si>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</si>
  <si>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</si>
  <si>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</si>
  <si>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</si>
  <si>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</si>
  <si>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</si>
  <si>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</si>
  <si>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</si>
  <si>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</si>
  <si>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</si>
  <si>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</si>
  <si>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</si>
  <si>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</si>
  <si>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</si>
  <si>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</si>
  <si>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</si>
  <si>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</si>
  <si>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</si>
  <si>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</si>
  <si>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</si>
  <si>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</si>
  <si>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</si>
  <si>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</si>
  <si>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</si>
  <si>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</si>
  <si>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</si>
  <si>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</si>
  <si>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</si>
  <si>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</si>
  <si>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</si>
  <si>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</si>
  <si>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</si>
  <si>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</si>
  <si>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</si>
  <si>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</si>
  <si>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</si>
  <si>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</si>
  <si>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</si>
  <si>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</si>
  <si>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</si>
  <si>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</si>
  <si>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</si>
  <si>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</si>
  <si>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</si>
  <si>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</si>
  <si>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</si>
  <si>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</si>
  <si>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</si>
  <si>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</si>
  <si>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</si>
  <si>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</si>
  <si>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</si>
  <si>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</si>
  <si>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</si>
  <si>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</si>
  <si>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</si>
  <si>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</si>
  <si>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</si>
  <si>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</si>
  <si>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</si>
  <si>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</si>
  <si>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</si>
  <si>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</si>
  <si>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</si>
  <si>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</si>
  <si>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</si>
  <si>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</si>
  <si>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</si>
  <si>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</si>
  <si>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</si>
  <si>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</si>
  <si>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</si>
  <si>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</si>
  <si>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</si>
  <si>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</si>
  <si>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</si>
  <si>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</si>
  <si>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</si>
  <si>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</si>
  <si>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</si>
  <si>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</si>
  <si>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</si>
  <si>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</si>
  <si>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</si>
  <si>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</si>
  <si>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</si>
  <si>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</si>
  <si>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</si>
  <si>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</si>
  <si>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</si>
  <si>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</si>
  <si>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</si>
  <si>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</si>
  <si>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</si>
  <si>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</si>
  <si>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</si>
  <si>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</si>
  <si>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</si>
  <si>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</si>
  <si>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</si>
  <si>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</si>
  <si>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</si>
  <si>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</si>
  <si>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</si>
  <si>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</si>
  <si>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</si>
  <si>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</si>
  <si>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</si>
  <si>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</si>
  <si>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</si>
  <si>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</si>
  <si>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</si>
  <si>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</si>
  <si>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</si>
  <si>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</si>
  <si>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</si>
  <si>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</si>
  <si>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</si>
  <si>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</si>
  <si>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</si>
  <si>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</si>
  <si>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</si>
  <si>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</si>
  <si>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</si>
  <si>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</si>
  <si>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</si>
  <si>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</si>
  <si>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</si>
  <si>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</si>
  <si>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</si>
  <si>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</si>
  <si>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</si>
  <si>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</si>
  <si>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</si>
  <si>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</si>
  <si>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</si>
  <si>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</si>
  <si>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</si>
  <si>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</si>
  <si>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</si>
  <si>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</si>
  <si>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</si>
  <si>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</si>
  <si>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</si>
  <si>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</si>
  <si>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</si>
  <si>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</si>
  <si>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</si>
  <si>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</si>
  <si>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</si>
  <si>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</si>
  <si>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</si>
  <si>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</si>
  <si>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</si>
  <si>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</si>
  <si>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</si>
  <si>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</si>
  <si>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</si>
  <si>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</si>
  <si>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</si>
  <si>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</si>
  <si>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</si>
  <si>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</si>
  <si>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</si>
  <si>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</si>
  <si>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</si>
  <si>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</si>
  <si>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</si>
  <si>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</si>
  <si>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</si>
  <si>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</si>
  <si>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</si>
  <si>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</si>
  <si>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</si>
  <si>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</si>
  <si>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</si>
  <si>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</si>
  <si>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</si>
  <si>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</si>
  <si>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</si>
  <si>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</si>
  <si>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</si>
  <si>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</si>
  <si>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</si>
  <si>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</si>
  <si>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</si>
  <si>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</si>
  <si>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</si>
  <si>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</si>
  <si>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</si>
  <si>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</si>
  <si>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</si>
  <si>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</si>
  <si>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</si>
  <si>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</si>
  <si>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</si>
  <si>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</si>
  <si>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</si>
  <si>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</si>
  <si>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</si>
  <si>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</si>
  <si>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</si>
  <si>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</si>
  <si>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</si>
  <si>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</si>
  <si>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</si>
  <si>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</si>
  <si>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</si>
  <si>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</si>
  <si>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</si>
  <si>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</si>
  <si>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</si>
  <si>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</si>
  <si>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</si>
  <si>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</si>
  <si>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</si>
  <si>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</si>
  <si>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</si>
  <si>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</si>
  <si>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</si>
  <si>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</si>
  <si>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</si>
  <si>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</si>
  <si>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</si>
  <si>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</si>
  <si>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</si>
  <si>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</si>
  <si>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</si>
  <si>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</si>
  <si>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</si>
  <si>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</si>
  <si>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</si>
  <si>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</si>
  <si>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</si>
  <si>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</si>
  <si>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</si>
  <si>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</si>
  <si>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</si>
  <si>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</si>
  <si>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</si>
  <si>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</si>
  <si>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</si>
  <si>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</si>
  <si>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</si>
  <si>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</si>
  <si>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</si>
  <si>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</si>
  <si>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</si>
  <si>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</si>
  <si>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</si>
  <si>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</si>
  <si>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</si>
  <si>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</si>
  <si>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</si>
  <si>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</si>
  <si>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</si>
  <si>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</si>
  <si>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</si>
  <si>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</si>
  <si>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</si>
  <si>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</si>
  <si>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</si>
  <si>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</si>
  <si>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</si>
  <si>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</si>
  <si>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</si>
  <si>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</si>
  <si>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</si>
  <si>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</si>
  <si>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</si>
  <si>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</si>
  <si>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</si>
  <si>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</si>
  <si>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</si>
  <si>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</si>
  <si>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</si>
  <si>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</si>
  <si>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</si>
  <si>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</si>
  <si>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</si>
  <si>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</si>
  <si>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</si>
  <si>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</si>
  <si>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</si>
  <si>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</si>
  <si>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</si>
  <si>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</si>
  <si>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</si>
  <si>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</si>
  <si>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</si>
  <si>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</si>
  <si>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</si>
  <si>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</si>
  <si>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</si>
  <si>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</si>
  <si>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</si>
  <si>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</si>
  <si>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</si>
  <si>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</si>
  <si>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</si>
  <si>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</si>
  <si>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</si>
  <si>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</si>
  <si>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</si>
  <si>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</si>
  <si>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</si>
  <si>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</si>
  <si>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</si>
  <si>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</si>
  <si>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</si>
  <si>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</si>
  <si>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</si>
  <si>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</si>
  <si>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</si>
  <si>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</si>
  <si>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</si>
  <si>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</si>
  <si>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</si>
  <si>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</si>
  <si>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</si>
  <si>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</si>
  <si>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</si>
  <si>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</si>
  <si>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</si>
  <si>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</si>
  <si>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</si>
  <si>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</si>
  <si>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</si>
  <si>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</si>
  <si>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</si>
  <si>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</si>
  <si>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</si>
  <si>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</si>
  <si>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</si>
  <si>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</si>
  <si>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</si>
  <si>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</si>
  <si>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</si>
  <si>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</si>
  <si>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</si>
  <si>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</si>
  <si>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</si>
  <si>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</si>
  <si>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</si>
  <si>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</si>
  <si>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</si>
  <si>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</si>
  <si>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</si>
  <si>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</si>
  <si>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</si>
  <si>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</si>
  <si>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</si>
  <si>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</si>
  <si>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</si>
  <si>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</si>
  <si>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</si>
  <si>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</si>
  <si>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</si>
  <si>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</si>
  <si>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</si>
  <si>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</si>
  <si>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</si>
  <si>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</si>
  <si>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</si>
  <si>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</si>
  <si>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</si>
  <si>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</si>
  <si>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</si>
  <si>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</si>
  <si>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</si>
  <si>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</si>
  <si>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</si>
  <si>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</si>
  <si>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</si>
  <si>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</si>
  <si>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</si>
  <si>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</si>
  <si>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</si>
  <si>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</si>
  <si>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</si>
  <si>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</si>
  <si>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</si>
  <si>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</si>
  <si>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</si>
  <si>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</si>
  <si>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</si>
  <si>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</si>
  <si>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</si>
  <si>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</si>
  <si>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</si>
  <si>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</si>
  <si>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</si>
  <si>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</si>
  <si>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</si>
  <si>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</si>
  <si>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</si>
  <si>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</si>
  <si>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</si>
  <si>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</si>
  <si>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</si>
  <si>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</si>
  <si>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</si>
  <si>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</si>
  <si>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</si>
  <si>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</si>
  <si>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</si>
  <si>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</si>
  <si>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</si>
  <si>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</si>
  <si>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</si>
  <si>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</si>
  <si>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</si>
  <si>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</si>
  <si>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</si>
  <si>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</si>
  <si>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</si>
  <si>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</si>
  <si>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</si>
  <si>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</si>
  <si>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</si>
  <si>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</si>
  <si>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</si>
  <si>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</si>
  <si>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</si>
  <si>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</si>
  <si>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</si>
  <si>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</si>
  <si>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</si>
  <si>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</si>
  <si>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</si>
  <si>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</si>
  <si>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</si>
  <si>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</si>
  <si>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</si>
  <si>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</si>
  <si>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</si>
  <si>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</si>
  <si>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</si>
  <si>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</si>
  <si>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</si>
  <si>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</si>
  <si>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</si>
  <si>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</si>
  <si>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</si>
  <si>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</si>
  <si>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</si>
  <si>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</si>
  <si>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</si>
  <si>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</si>
  <si>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</si>
  <si>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</si>
  <si>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</si>
  <si>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</si>
  <si>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</si>
  <si>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</si>
  <si>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</si>
  <si>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</si>
  <si>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</si>
  <si>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</si>
  <si>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</si>
  <si>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</si>
  <si>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</si>
  <si>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</si>
  <si>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</si>
  <si>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</si>
  <si>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</si>
  <si>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</si>
  <si>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</si>
  <si>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</si>
  <si>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</si>
  <si>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</si>
  <si>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</si>
  <si>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</si>
  <si>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</si>
  <si>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</si>
  <si>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</si>
  <si>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</si>
  <si>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</si>
  <si>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</si>
  <si>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</si>
  <si>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</si>
  <si>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</si>
  <si>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</si>
  <si>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</si>
  <si>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</si>
  <si>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</si>
  <si>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60 M</t>
  </si>
  <si>
    <t>jed0299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</si>
  <si>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</si>
  <si>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</si>
  <si>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</si>
  <si>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</si>
  <si>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</si>
  <si>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</si>
  <si>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</si>
  <si>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</si>
  <si>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</si>
  <si>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</si>
  <si>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</si>
  <si>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</si>
  <si>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</si>
  <si>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25 mins </t>
  </si>
  <si>
    <t>PCM-20251011-00001599</t>
  </si>
  <si>
    <t>5G_Cell flapping due to module issue  // 120 MINS</t>
  </si>
  <si>
    <t>TT-20251011-01536 // NA</t>
  </si>
  <si>
    <t>will check after WJZ0065</t>
  </si>
  <si>
    <t>PCM-20251011-00001582</t>
  </si>
  <si>
    <t xml:space="preserve">ETA 20 mins </t>
  </si>
  <si>
    <t>PCM-20251011-00001669</t>
  </si>
  <si>
    <t>will check after smt0066</t>
  </si>
  <si>
    <t>PCM-20251011-00001721</t>
  </si>
  <si>
    <t>ETA 45 mins</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</si>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</sst>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
      <b/>
      <sz val="11"/>
      <color rgb="FF005975"/>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278.85142256944528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1.3420938657436636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0.73930451388878282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45941.799848495371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45941.799848495371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45941.799848495371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45941.799848495371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45941.799848495371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45941.799848495371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45941.799848495371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45941.799848495371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45941.799848495371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45941.799848495371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45941.799848495371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45941.799848495371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45941.799848495371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45941.799848495371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45941.799848495371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45941.799848495371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45941.799848495371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45941.799848495371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45941.799848495371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45941.799848495371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45941.799848495371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45941.799848495371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45941.799848495371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45941.799848495371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45941.799848495371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45941.799848495371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45941.799848495371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45941.799848495371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45941.799848495371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45941.799848495371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45941.799848495371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45941.799848495371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45941.799848495371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45941.799848495371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45941.799848495371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45941.799848495371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45941.799848495371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45941.799848495371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45941.799848495371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45941.799848495371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45941.799848495371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45941.799848495371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45941.799848495371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45941.799848495371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45941.799848495371</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135.07276516204001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116.80001053240994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45941.799848495371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0.10170034722250421</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7.0450347222504206E-2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45941.799848495371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45941.799848495371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45941.799848495371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45941.799848495371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45941.799848495371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45941.799848495371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45941.799848495371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45941.799848495371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45941.799848495371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45941.799848495371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45941.799848495371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45941.799848495371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45941.799848495371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45941.799848495371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45941.799848495371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45941.799848495371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45941.799848495371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45941.799848495371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45941.799848495371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45941.799848495371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45941.799848495371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45941.799848495371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45941.799848495371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45941.799848495371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45941.799848495371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45941.799848495371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45941.799848495371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45941.799848495371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45941.799848495371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45941.799848495371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45941.799848495371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45941.799848495371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45941.799848495371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45941.799848495371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45941.799848495371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45941.799848495371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45941.799848495371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45941.799848495371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45941.799848495371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45941.799848495371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45941.799848495371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45941.799848495371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45941.799848495371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45941.799848495371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45941.799848495371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45941.799848495371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45941.799848495371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45941.799848495371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45941.799848495371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45941.799848495371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45941.799848495371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45941.799848495371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45941.799848495371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45941.799848495371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45941.799848495371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45941.799848495371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45941.799848495371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45941.799848495371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45941.799848495371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45941.799848495371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45941.799848495371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45941.799848495371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45941.799848495371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45941.799848495371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45941.799848495371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45941.799848495371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45941.799848495371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45941.799848495371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45941.799848495371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45941.799848495371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45941.799848495371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45941.799848495371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45941.799848495371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45941.799848495371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45941.799848495371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45941.799848495371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45941.799848495371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45941.799848495371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45941.799848495371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45941.799848495371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45941.799848495371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45941.799848495371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45941.799848495371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45941.799848495371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45941.799848495371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45941.799848495371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45941.799848495371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45941.799848495371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45941.799848495371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45941.799848495371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45941.799848495371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45941.799848495371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45941.799848495371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45941.799848495371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45941.799848495371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45941.799848495371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45941.799848495371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45941.799848495371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45941.799848495371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45941.799848495371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45941.799848495371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45941.799848495371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45941.799848495371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45941.799848495371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45941.799848495371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45941.799848495371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45941.799848495371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45941.799848495371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45941.799848495371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45941.799848495371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45941.799848495371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45941.799848495371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45941.799848495371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45941.799848495371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45941.799848495371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45941.799848495371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45941.799848495371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45941.799848495371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45941.799848495371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45941.799848495371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45941.799848495371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45941.799848495371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45941.799848495371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45941.799848495371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45941.799848495371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45941.799848495371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45941.799848495371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45941.799848495371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45941.799848495371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45941.799848495371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45941.799848495371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45941.799848495371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45941.799848495371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45941.799848495371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45941.799848495371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45941.799848495371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45941.799848495371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45941.799848495371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45941.799848495371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45941.799848495371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45941.799848495371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45941.799848495371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45941.799848495371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45941.799848495371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45941.799848495371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45941.799848495371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45941.799848495371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45941.799848495371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45941.799848495371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45941.799848495371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45941.799848495371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45941.799848495371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45941.799848495371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45941.799848495371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45941.799848495371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45941.799848495371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45941.799848495371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45941.799848495371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45941.799848495371</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45941.799848495371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45941.799848495371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45941.799848495371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45941.799848495371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45941.799848495371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45941.799848495371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45941.799848495371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45941.799848495371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45941.799848495371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45941.799848495371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45941.799848495371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45941.799848495371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45941.799848495371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45941.799848495371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45941.799848495371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45941.799848495371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45941.799848495371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45941.799848495371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45941.799848495371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45941.799848495371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45941.799848495371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45941.799848495371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45941.799848495371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45941.799848495371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45941.799848495371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45941.799848495371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45941.799848495371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45941.799848495371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45941.799848495371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45941.799848495371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45941.799848495371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45941.799848495371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45941.799848495371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45941.799848495371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45941.799848495371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45941.799848495371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45941.799848495371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45941.799848495371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45941.799848495371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45941.799848495371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45941.799848495371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45941.799848495371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45941.799848495371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45941.799848495371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45941.799848495371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45941.799848495371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45941.799848495371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45941.799848495371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45941.799848495371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45941.799848495371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45941.799848495371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45941.799848495371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45941.799848495371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45941.799848495371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45941.799848495371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45941.799848495371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45941.799848495371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45941.799848495371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45941.799848495371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45941.799848495371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45941.799848495371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45941.799848495371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45941.799848495371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45941.799848495371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45941.799848495371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45941.799848495371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45941.799848495371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45941.799848495371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45941.799848495371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45941.799848495371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45941.799848495371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45941.799848495371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45941.799848495371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45941.799848495371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45941.799848495371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45941.799848495371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45941.799848495371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45941.799848495371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45941.799848495371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45941.799848495371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45941.799848495371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45941.799848495371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45941.799848495371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45941.799848495371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45941.799848495371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45941.799848495371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45941.799848495371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45941.799848495371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45941.799848495371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45941.799848495371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45941.799848495371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45941.799848495371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45941.799848495371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45941.799848495371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45941.799848495371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45941.799848495371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45941.799848495371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45941.799848495371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45941.799848495371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45941.799848495371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45941.799848495371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45941.799848495371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45941.799848495371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45941.799848495371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45941.799848495371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45941.799848495371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45941.799848495371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45941.799848495371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45941.799848495371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45941.799848495371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45941.799848495371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45941.799848495371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45941.799848495371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45941.799848495371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45941.799848495371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45941.799848495371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45941.799848495371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45941.799848495371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45941.799848495371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45941.799848495371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45941.799848495371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45941.799848495371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45941.799848495371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45941.799848495371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45941.799848495371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45941.799848495371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45941.799848495371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45941.799848495371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45941.799848495371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45941.799848495371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45941.799848495371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45941.799848495371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45941.799848495371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45941.799848495371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45941.799848495371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45941.799848495371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45941.799848495371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45941.799848495371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45941.799848495371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45941.799848495371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45941.799848495371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45941.799848495371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45941.799848495371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45941.799848495371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45941.799848495371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45941.799848495371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45941.799848495371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45941.799848495371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45941.799848495371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45941.799848495371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45941.799848495371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45941.799848495371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45941.799848495371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45941.799848495371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45941.799848495371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45941.799848495371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45941.799848495371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45941.799848495371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45941.799848495371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45941.799848495371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45941.799848495371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45941.799848495371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45941.799848495371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45941.799848495371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45941.799848495371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45941.799848495371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45941.799848495371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45941.799848495371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45941.799848495371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45941.799848495371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45941.799848495371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45941.799848495371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45941.799848495371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45941.799848495371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45941.799848495371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45941.799848495371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45941.799848495371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45941.799848495371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45941.799848495371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45941.799848495371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45941.799848495371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45941.799848495371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45941.799848495371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45941.799848495371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45941.799848495371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45941.799848495371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45941.799848495371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45941.799848495371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45941.799848495371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45941.799848495371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45941.799848495371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45941.799848495371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45941.799848495371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45941.799848495371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45941.799848495371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45941.799848495371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45941.799848495371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45941.799848495371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45941.799848495371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45941.799848495371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45941.799848495371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45941.799848495371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45941.799848495371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45941.799848495371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45941.799848495371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45941.799848495371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45941.799848495371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45941.799848495371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45941.799848495371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45941.799848495371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45941.799848495371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45941.799848495371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45941.799848495371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45941.799848495371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45941.799848495371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45941.799848495371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45941.799848495371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45941.799848495371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45941.799848495371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45941.799848495371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45941.799848495371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45941.799848495371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45941.799848495371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45941.799848495371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45941.799848495371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45941.799848495371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45941.799848495371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45941.799848495371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45941.799848495371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45941.799848495371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45941.799848495371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45941.799848495371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45941.799848495371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45941.799848495371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45941.799848495371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45941.799848495371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45941.799848495371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45941.799848495371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45941.799848495371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45941.799848495371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45941.799848495371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45941.799848495371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45941.799848495371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45941.799848495371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45941.799848495371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45941.799848495371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45941.799848495371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45941.799848495371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45941.799848495371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45941.799848495371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45941.799848495371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45941.799848495371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45941.799848495371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45941.799848495371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45941.799848495371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45941.799848495371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45941.799848495371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45941.799848495371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45941.799848495371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45941.799848495371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45941.799848495371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45941.799848495371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45941.799848495371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45941.799848495371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45941.799848495371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45941.799848495371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45941.799848495371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45941.799848495371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45941.799848495371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45941.799848495371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45941.799848495371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45941.799848495371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45941.799848495371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45941.799848495371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45941.799848495371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45941.799848495371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45941.799848495371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45941.799848495371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45941.799848495371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45941.799848495371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45941.799848495371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45941.799848495371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45941.799848495371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45941.799848495371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45941.799848495371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45941.799848495371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45941.799848495371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45941.799848495371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45941.799848495371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45941.799848495371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45941.799848495371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45941.799848495371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45941.799848495371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45941.799848495371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45941.799848495371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45941.799848495371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45941.799848495371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45941.799848495371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45941.799848495371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45941.799848495371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45941.799848495371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45941.799848495371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45941.799848495371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45941.799848495371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45941.799848495371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45941.799848495371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45941.799848495371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45941.799848495371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45941.799848495371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45941.799848495371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45941.799848495371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45941.799848495371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45941.799848495371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45941.799848495371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45941.799848495371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45941.799848495371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45941.799848495371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45941.799848495371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45941.799848495371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45941.799848495371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45941.799848495371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45941.799848495371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45941.799848495371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45941.799848495371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45941.799848495371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45941.799848495371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45941.799848495371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45941.799848495371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45941.799848495371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45941.799848495371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45941.799848495371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45941.799848495371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45941.799848495371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45941.799848495371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45941.799848495371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45941.799848495371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45941.799848495371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45941.799848495371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45941.799848495371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45941.799848495371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45941.799848495371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45941.799848495371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45941.799848495371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45941.799848495371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45941.799848495371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45941.799848495371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45941.799848495371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45941.799848495371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45941.799848495371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45941.799848495371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45941.799848495371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45941.799848495371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45941.799848495371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45941.799848495371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45941.799848495371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45941.799848495371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45941.799848495371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45941.799848495371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45941.799848495371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45941.799848495371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45941.799848495371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45941.799848495371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45941.799848495371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45941.799848495371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45941.799848495371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45941.799848495371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45941.799848495371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45941.799848495371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45941.799848495371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45941.799848495371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45941.799848495371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45941.799848495371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45941.799848495371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45941.799848495371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45941.799848495371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45941.799848495371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45941.799848495371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45941.799848495371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45941.799848495371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45941.799848495371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45941.799848495371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45941.799848495371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45941.799848495371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45941.799848495371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45941.799848495371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45941.799848495371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45941.799848495371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45941.799848495371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45941.799848495371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45941.799848495371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45941.799848495371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45941.799848495371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45941.799848495371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45941.799848495371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45941.799848495371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45941.799848495371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45941.799848495371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45941.799848495371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45941.799848495371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45941.799848495371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45941.799848495371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45941.799848495371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45941.799848495371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45941.799848495371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45941.799848495371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45941.799848495371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45941.799848495371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45941.799848495371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45941.799848495371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45941.799848495371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45941.799848495371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45941.799848495371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45941.799848495371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45941.799848495371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45941.799848495371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45941.799848495371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45941.799848495371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45941.799848495371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45941.799848495371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45941.799848495371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45941.799848495371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45941.799848495371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45941.799848495371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45941.799848495371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45941.799848495371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45941.799848495371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45941.799848495371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45941.799848495371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45941.799848495371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45941.799848495371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45941.799848495371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45941.799848495371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45941.799848495371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45941.799848495371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45941.799848495371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45941.799848495371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45941.799848495371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45941.799848495371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45941.799848495371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45941.799848495371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45941.799848495371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45941.799848495371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45941.799848495371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45941.799848495371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45941.799848495371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45941.799848495371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45941.799848495371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45941.799848495371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45941.799848495371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45941.799848495371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45941.799848495371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45941.799848495371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45941.799848495371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45941.799848495371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45941.799848495371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45941.799848495371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45941.799848495371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45941.799848495371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45941.799848495371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45941.799848495371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45941.799848495371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45941.799848495371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45941.799848495371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45941.799848495371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45941.799848495371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45941.799848495371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45941.799848495371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45941.799848495371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45941.799848495371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45941.799848495371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45941.799848495371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45941.799848495371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45941.799848495371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45941.799848495371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45941.799848495371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45941.799848495371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45941.799848495371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45941.799848495371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45941.799848495371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45941.799848495371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45941.799848495371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45941.799848495371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45941.799848495371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45941.799848495371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45941.799848495371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45941.799848495371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45941.799848495371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45941.799848495371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45941.799848495371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45941.799848495371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45941.799848495371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45941.799848495371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45941.799848495371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45941.799848495371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45941.799848495371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45941.799848495371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45941.799848495371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45941.799848495371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45941.799848495371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45941.799848495371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45941.799848495371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45941.799848495371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45941.799848495371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45941.799848495371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45941.799848495371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45941.799848495371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45941.799848495371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45941.799848495371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45941.799848495371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45941.799848495371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45941.799848495371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45941.799848495371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45941.799848495371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45941.799848495371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45941.799848495371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45941.799848495371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45941.799848495371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45941.799848495371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45941.799848495371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45941.799848495371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45941.799848495371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45941.799848495371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45941.799848495371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45941.799848495371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45941.799848495371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45941.799848495371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45941.799848495371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45941.799848495371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45941.799848495371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45941.799848495371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45941.799848495371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45941.799848495371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45941.799848495371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45941.799848495371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45941.799848495371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45941.799848495371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45941.799848495371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45941.799848495371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45941.799848495371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45941.799848495371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45941.799848495371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45941.799848495371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45941.799848495371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45941.799848495371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45941.799848495371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45941.799848495371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45941.799848495371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45941.799848495371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45941.799848495371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45941.799848495371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45941.799848495371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45941.799848495371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45941.799848495371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45941.799848495371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45941.799848495371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45941.799848495371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45941.799848495371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45941.799848495371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45941.799848495371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45941.799848495371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45941.799848495371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45941.799848495371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45941.799848495371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45941.799848495371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45941.799848495371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45941.799848495371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45941.799848495371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45941.799848495371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45941.799848495371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45941.799848495371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45941.799848495371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45941.799848495371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45941.799848495371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45941.799848495371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45941.799848495371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45941.799848495371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45941.799848495371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45941.799848495371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45941.799848495371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45941.799848495371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45941.799848495371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45941.799848495371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45941.799848495371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45941.799848495371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45941.799848495371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45941.799848495371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45941.799848495371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45941.799848495371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45941.799848495371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45941.799848495371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45941.799848495371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45941.799848495371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45941.799848495371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45941.799848495371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45941.799848495371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45941.799848495371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45941.799848495371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45941.799848495371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45941.799848495371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45941.799848495371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45941.799848495371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45941.799848495371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45941.799848495371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45941.799848495371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45941.799848495371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45941.799848495371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45941.799848495371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45941.799848495371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45941.799848495371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45941.799848495371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45941.799848495371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45941.799848495371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45941.799848495371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45941.799848495371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45941.799848495371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45941.799848495371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45941.799848495371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45941.799848495371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45941.799848495371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45941.799848495371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45941.799848495371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45941.799848495371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45941.799848495371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45941.799848495371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45941.799848495371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45941.799848495371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45941.799848495371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45941.799848495371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45941.799848495371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45941.799848495371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45941.799848495371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45941.799848495371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45941.799848495371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45941.799848495371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45941.799848495371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45941.799848495371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45941.799848495371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45941.799848495371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45941.799848495371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45941.799848495371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45941.799848495371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45941.799848495371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45941.799848495371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45941.799848495371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45941.799848495371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45941.799848495371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45941.799848495371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45941.799848495371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45941.799848495371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45941.799848495371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45941.799848495371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45941.799848495371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45941.799848495371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45941.799848495371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45941.799848495371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45941.799848495371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45941.799848495371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45941.799848495371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45941.799848495371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45941.799848495371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45941.799848495371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45941.799848495371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45941.799848495371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45941.799848495371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45941.799848495371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45941.799848495371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45941.799848495371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45941.799848495371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45941.799848495371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45941.799848495371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45941.799848495371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45941.799848495371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45941.799848495371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45941.799848495371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45941.799848495371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45941.799848495371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45941.799848495371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45941.799848495371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45941.799848495371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45941.799848495371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45941.799848495371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45941.799848495371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45941.799848495371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45941.799848495371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45941.799848495371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45941.799848495371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45941.799848495371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45941.799848495371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45941.799848495371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45941.799848495371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45941.799848495371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45941.799848495371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45941.799848495371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45941.799848495371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45941.799848495371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45941.799848495371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45941.799848495371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45941.799848495371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45941.799848495371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45941.799848495371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45941.799848495371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45941.799848495371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45941.799848495371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45941.799848495371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45941.799848495371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45941.799848495371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45941.799848495371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45941.799848495371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45941.799848495371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45941.799848495371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45941.799848495371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45941.799848495371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45941.799848495371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45941.799848495371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45941.799848495371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45941.799848495371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45941.799848495371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45941.799848495371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45941.799848495371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45941.799848495371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45941.799848495371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45941.799848495371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45941.799848495371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45941.799848495371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45941.799848495371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45941.799848495371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45941.799848495371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45941.799848495371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45941.799848495371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45941.799848495371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45941.799848495371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45941.799848495371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45941.799848495371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45941.799848495371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45941.799848495371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45941.799848495371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45941.799848495371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45941.799848495371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45941.799848495371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45941.799848495371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45941.799848495371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45941.799848495371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45941.799848495371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45941.799848495371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45941.799848495371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45941.799848495371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45941.799848495371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45941.799848495371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45941.799848495371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45941.799848495371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45941.799848495371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45941.799848495371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45941.799848495371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45941.799848495371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45941.799848495371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45941.799848495371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45941.799848495371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45941.799848495371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45941.799848495371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45941.799848495371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45941.799848495371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45941.799848495371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45941.799848495371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45941.799848495371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45941.799848495371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45941.799848495371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45941.799848495371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45941.799848495371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45941.799848495371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45941.799848495371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45941.799848495371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45941.799848495371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45941.799848495371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45941.799848495371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45941.799848495371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45941.799848495371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45941.799848495371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45941.799848495371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45941.799848495371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45941.799848495371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45941.799848495371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45941.799848495371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45941.799848495371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45941.799848495371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45941.799848495371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45941.799848495371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45941.799848495371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45941.799848495371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45941.799848495371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45941.799848495371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45941.799848495371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45941.799848495371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45941.799848495371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45941.799848495371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45941.799848495371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45941.799848495371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45941.799848495371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45941.799848495371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45941.799848495371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45941.799848495371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45941.799848495371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45941.799848495371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45941.799848495371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45941.799848495371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45941.799848495371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45941.799848495371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45941.799848495371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45941.799848495371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45941.799848495371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45941.799848495371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45941.799848495371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45941.799848495371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45941.799848495371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45941.799848495371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45941.799848495371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45941.799848495371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45941.799848495371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45941.799848495371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45941.799848495371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45941.799848495371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45941.799848495371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45941.799848495371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45941.799848495371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45941.799848495371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45941.799848495371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45941.799848495371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45941.799848495371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45941.799848495371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45941.799848495371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45941.799848495371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45941.799848495371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45941.799848495371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45941.799848495371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45941.799848495371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45941.799848495371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45941.799848495371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45941.799848495371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45941.799848495371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45941.799848495371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45941.799848495371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45941.799848495371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45941.799848495371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45941.799848495371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45941.799848495371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45941.799848495371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45941.799848495371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45941.799848495371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45941.799848495371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45941.799848495371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45941.799848495371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45941.799848495371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45941.799848495371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45941.799848495371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45941.799848495371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45941.799848495371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45941.799848495371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45941.799848495371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45941.799848495371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45941.799848495371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45941.799848495371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45941.799848495371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45941.799848495371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45941.799848495371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45941.799848495371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45941.799848495371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45941.799848495371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45941.799848495371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45941.799848495371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45941.799848495371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45941.799848495371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45941.799848495371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45941.799848495371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45941.799848495371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45941.799848495371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45941.799848495371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45941.799848495371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45941.799848495371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45941.799848495371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45941.799848495371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45941.799848495371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45941.799848495371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45941.799848495371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45941.799848495371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45941.799848495371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45941.799848495371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45941.799848495371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45941.799848495371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45941.799848495371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45941.799848495371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45941.799848495371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45941.799848495371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45941.799848495371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45941.799848495371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45941.799848495371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45941.799848495371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45941.799848495371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45941.799848495371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45941.799848495371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45941.799848495371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45941.799848495371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45941.799848495371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45941.799848495371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45941.799848495371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45941.799848495371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45941.799848495371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45941.799848495371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45941.799848495371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45941.799848495371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45941.799848495371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45941.799848495371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45941.799848495371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45941.799848495371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45941.799848495371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45941.799848495371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45941.799848495371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45941.799848495371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45941.799848495371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45941.799848495371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45941.799848495371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45941.799848495371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45941.799848495371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45941.799848495371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45941.799848495371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45941.799848495371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45941.799848495371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45941.799848495371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45941.799848495371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45941.799848495371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45941.799848495371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45941.799848495371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45941.799848495371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45941.799848495371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45941.799848495371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45941.799848495371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45941.799848495371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45941.799848495371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45941.799848495371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45941.799848495371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45941.799848495371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45941.799848495371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45941.799848495371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45941.799848495371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45941.799848495371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45941.799848495371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45941.799848495371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45941.799848495371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45941.799848495371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45941.799848495371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45941.799848495371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45941.799848495371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45941.799848495371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45941.799848495371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45941.799848495371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45941.799848495371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45941.799848495371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45941.799848495371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45941.799848495371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45941.799848495371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45941.799848495371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45941.799848495371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45941.799848495371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45941.799848495371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45941.799848495371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45941.799848495371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45941.799848495371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45941.799848495371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45941.799848495371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45941.799848495371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45941.799848495371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45941.799848495371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45941.799848495371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45941.799848495371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45941.799848495371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45941.799848495371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45941.799848495371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45941.799848495371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45941.799848495371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45941.799848495371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45941.799848495371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45941.799848495371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45941.799848495371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45941.799848495371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45941.799848495371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45941.799848495371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45941.799848495371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45941.799848495371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45941.799848495371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45941.799848495371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45941.799848495371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45941.799848495371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45941.799848495371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45941.799848495371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45941.799848495371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45941.799848495371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45941.799848495371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45941.799848495371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45941.799848495371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45941.799848495371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45941.799848495371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45941.799848495371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45941.799848495371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45941.799848495371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45941.799848495371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45941.799848495371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45941.799848495371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45941.799848495371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45941.799848495371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45941.799848495371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45941.799848495371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45941.799848495371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45941.799848495371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45941.799848495371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45941.799848495371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45941.799848495371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45941.799848495371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45941.799848495371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45941.799848495371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45941.799848495371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45941.799848495371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45941.799848495371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45941.799848495371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45941.799848495371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45941.799848495371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45941.799848495371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45941.799848495371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45941.799848495371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45941.799848495371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45941.799848495371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45941.799848495371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45941.799848495371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45941.799848495371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45941.799848495371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45941.799848495371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45941.799848495371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45941.799848495371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45941.799848495371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45941.799848495371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45941.799848495371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45941.799848495371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45941.799848495371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45941.799848495371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45941.799848495371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45941.799848495371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45941.799848495371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45941.799848495371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45941.799848495371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45941.799848495371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45941.799848495371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45941.799848495371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45941.799848495371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45941.799848495371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45941.799848495371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45941.799848495371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45941.799848495371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45941.799848495371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45941.799848495371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45941.799848495371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45941.799848495371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45941.799848495371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45941.799848495371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45941.799848495371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45941.799848495371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45941.799848495371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45941.799848495371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45941.799848495371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45941.799848495371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45941.799848495371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45941.799848495371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45941.799848495371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45941.799848495371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45941.799848495371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45941.799848495371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45941.799848495371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45941.799848495371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45941.799848495371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45941.799848495371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45941.799848495371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45941.799848495371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45941.799848495371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45941.799848495371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45941.799848495371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45941.799848495371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45941.799848495371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45941.799848495371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45941.799848495371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45941.799848495371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45941.799848495371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45941.799848495371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45941.799848495371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45941.799848495371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45941.799848495371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45941.799848495371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45941.799848495371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45941.799848495371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45941.799848495371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45941.799848495371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45941.799848495371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45941.799848495371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45941.799848495371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45941.799848495371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45941.799848495371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45941.799848495371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45941.799848495371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45941.799848495371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45941.799848495371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45941.799848495371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45941.799848495371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45941.799848495371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45941.799848495371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45941.799848495371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45941.799848495371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45941.799848495371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45941.799848495371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45941.799848495371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45941.799848495371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45941.799848495371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45941.799848495371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45941.799848495371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45941.799848495371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45941.799848495371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45941.799848495371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45941.799848495371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45941.799848495371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45941.799848495371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45941.799848495371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45941.799848495371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45941.799848495371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45941.799848495371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45941.799848495371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45941.799848495371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45941.799848495371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45941.799848495371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45941.799848495371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45941.799848495371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45941.799848495371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45941.799848495371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45941.799848495371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45941.799848495371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45941.799848495371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45941.799848495371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45941.799848495371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45941.799848495371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45941.799848495371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45941.799848495371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45941.799848495371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45941.799848495371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45941.799848495371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45941.799848495371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45941.799848495371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45941.799848495371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45941.799848495371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45941.799848495371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45941.799848495371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45941.799848495371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45941.799848495371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45941.799848495371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45941.799848495371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45941.799848495371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45941.799848495371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45941.799848495371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45941.799848495371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45941.799848495371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45941.799848495371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45941.799848495371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45941.799848495371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45941.799848495371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45941.799848495371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45941.799848495371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45941.799848495371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45941.799848495371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45941.799848495371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45941.799848495371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45941.799848495371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45941.799848495371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45941.799848495371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45941.799848495371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45941.799848495371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45941.799848495371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45941.799848495371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45941.799848495371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45941.799848495371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238.31913090277521</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5.3829976852284744E-2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45941.799848495371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45941.799848495371</v>
      </c>
      <c r="H5" s="128"/>
      <c r="I5" s="124" t="str">
        <f>IFERROR(VLOOKUP(D5,DB!A:F,6,0),"")</f>
        <v/>
      </c>
      <c r="J5" s="124" t="str">
        <f>IFERROR(VLOOKUP(D5,DB!A:G,7,0),"")</f>
        <v/>
      </c>
      <c r="K5" s="130"/>
      <c r="L5" s="126" t="str">
        <f>IFERROR(VLOOKUP(D5,DB!A:I,9,0),"")</f>
        <v/>
      </c>
    </row>
    <row r="6" spans="1:16" ht="15" customHeight="1">
      <c r="A6" s="124"/>
      <c r="B6" s="124" t="str">
        <f>IFERROR(VLOOKUP(D6,DB!A:K,11,0),"")</f>
        <v>R4</v>
      </c>
      <c r="C6" s="125"/>
      <c r="D6" s="96" t="s">
        <v>39068</v>
      </c>
      <c r="E6" s="101"/>
      <c r="F6" s="128"/>
      <c r="G6" s="129">
        <f ca="1">IFERROR(NOW()-F6,"")</f>
        <v>45941.799848495371</v>
      </c>
      <c r="H6" s="128"/>
      <c r="I6" s="124" t="str">
        <f>IFERROR(VLOOKUP(D6,DB!A:F,6,0),"")</f>
        <v>SCECO</v>
      </c>
      <c r="J6" s="124" t="str">
        <f>IFERROR(VLOOKUP(D6,DB!A:G,7,0),"")</f>
        <v>Dead</v>
      </c>
      <c r="K6" s="130"/>
      <c r="L6" s="126" t="str">
        <f>IFERROR(VLOOKUP(D6,DB!A:I,9,0),"")</f>
        <v>Latis</v>
      </c>
    </row>
    <row r="7" spans="1:16" ht="15" customHeight="1">
      <c r="A7" s="124"/>
      <c r="B7" s="124" t="str">
        <f>IFERROR(VLOOKUP(D7,DB!A:K,11,0),"")</f>
        <v/>
      </c>
      <c r="C7" s="125"/>
      <c r="D7" s="126"/>
      <c r="E7" s="101"/>
      <c r="F7" s="128"/>
      <c r="G7" s="129">
        <f ca="1">IFERROR(NOW()-F7,"")</f>
        <v>45941.799848495371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45941.799848495371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45941.799848495371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45941.799848495371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45941.799848495371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45941.799848495371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45941.799848495371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45941.799848495371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45941.799848495371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45941.799848495371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45941.799848495371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45941.799848495371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45941.799848495371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45941.799848495371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45941.799848495371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45941.799848495371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45941.799848495371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45941.799848495371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45941.799848495371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45941.799848495371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45941.799848495371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45941.799848495371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45941.799848495371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45941.799848495371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45941.799848495371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45941.799848495371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45941.799848495371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45941.799848495371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45941.799848495371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45941.799848495371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45941.799848495371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45941.799848495371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45941.799848495371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45941.799848495371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45941.799848495371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45941.799848495371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45941.799848495371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45941.799848495371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45941.799848495371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45941.799848495371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45941.799848495371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45941.799848495371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45941.799848495371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45941.799848495371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45941.799848495371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45941.799848495371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45941.799848495371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45941.799848495371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45941.799848495371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45941.799848495371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45941.799848495371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45941.799848495371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45941.799848495371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45941.799848495371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45941.799848495371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45941.799848495371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45941.799848495371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45941.799848495371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45941.799848495371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45941.799848495371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45941.799848495371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45941.799848495371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45941.799848495371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45941.799848495371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45941.799848495371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45941.799848495371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45941.799848495371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45941.799848495371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45941.799848495371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45941.799848495371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45941.799848495371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45941.799848495371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45941.799848495371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45941.799848495371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45941.799848495371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45941.799848495371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45941.799848495371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45941.799848495371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45941.799848495371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45941.799848495371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45941.799848495371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45941.799848495371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45941.799848495371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45941.799848495371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45941.799848495371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45941.799848495371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45941.799848495371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45941.799848495371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45941.799848495371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45941.799848495371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45941.799848495371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45941.799848495371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45941.799848495371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45941.799848495371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45941.799848495371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45941.799848495371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45941.799848495371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45941.799848495371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45941.799848495371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45941.799848495371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45941.799848495371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45941.799848495371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45941.799848495371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45941.799848495371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45941.799848495371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45941.799848495371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45941.799848495371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45941.799848495371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45941.799848495371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45941.799848495371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45941.799848495371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45941.799848495371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45941.799848495371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45941.799848495371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45941.799848495371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45941.799848495371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45941.799848495371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45941.799848495371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45941.799848495371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45941.799848495371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45941.799848495371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45941.799848495371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45941.799848495371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45941.799848495371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45941.799848495371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45941.799848495371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45941.799848495371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45941.799848495371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45941.799848495371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45941.799848495371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45941.799848495371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45941.799848495371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45941.799848495371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45941.799848495371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45941.799848495371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45941.799848495371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45941.799848495371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45941.799848495371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45941.799848495371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45941.799848495371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45941.799848495371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45941.799848495371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45941.799848495371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45941.799848495371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45941.799848495371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45941.799848495371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45941.799848495371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45941.799848495371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45941.799848495371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45941.799848495371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45941.799848495371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45941.799848495371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45941.799848495371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45941.799848495371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45941.799848495371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45941.799848495371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45941.799848495371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45941.799848495371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45941.799848495371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45941.799848495371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45941.799848495371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45941.799848495371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45941.799848495371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45941.799848495371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45941.799848495371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45941.799848495371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45941.799848495371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45941.799848495371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45941.799848495371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45941.799848495371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45941.799848495371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45941.799848495371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45941.799848495371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45941.799848495371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45941.799848495371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45941.799848495371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45941.799848495371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45941.799848495371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45941.799848495371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45941.799848495371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45941.799848495371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45941.799848495371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45941.799848495371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45941.799848495371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45941.799848495371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45941.799848495371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45941.799848495371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45941.799848495371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45941.799848495371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45941.799848495371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45941.799848495371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45941.799848495371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45941.799848495371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45941.799848495371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45941.799848495371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45941.799848495371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45941.799848495371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45941.799848495371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45941.799848495371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45941.799848495371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45941.799848495371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45941.799848495371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45941.799848495371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45941.799848495371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45941.799848495371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45941.799848495371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45941.799848495371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45941.799848495371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45941.799848495371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45941.799848495371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45941.799848495371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45941.799848495371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45941.799848495371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45941.799848495371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45941.799848495371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45941.799848495371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45941.799848495371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45941.799848495371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45941.799848495371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45941.799848495371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45941.799848495371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45941.799848495371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45941.799848495371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45941.799848495371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45941.799848495371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45941.799848495371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45941.799848495371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45941.799848495371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45941.799848495371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45941.799848495371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45941.799848495371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45941.799848495371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45941.799848495371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45941.799848495371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45941.799848495371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45941.799848495371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45941.799848495371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45941.799848495371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45941.799848495371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45941.799848495371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45941.799848495371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45941.799848495371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45941.799848495371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45941.799848495371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45941.799848495371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45941.799848495371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45941.799848495371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45941.799848495371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45941.799848495371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45941.799848495371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45941.799848495371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45941.799848495371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45941.799848495371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45941.799848495371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45941.799848495371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45941.799848495371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45941.799848495371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45941.799848495371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45941.799848495371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45941.799848495371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45941.799848495371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45941.799848495371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45941.799848495371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45941.799848495371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45941.799848495371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45941.799848495371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45941.799848495371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45941.799848495371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45941.799848495371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45941.799848495371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45941.799848495371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45941.799848495371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45941.799848495371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45941.799848495371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45941.799848495371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45941.799848495371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45941.799848495371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45941.799848495371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45941.799848495371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45941.799848495371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45941.799848495371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45941.799848495371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45941.799848495371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45941.799848495371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45941.799848495371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45941.799848495371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45941.799848495371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45941.799848495371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45941.799848495371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45941.799848495371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45941.799848495371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45941.799848495371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45941.799848495371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45941.799848495371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45941.799848495371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45941.799848495371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45941.799848495371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45941.799848495371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45941.799848495371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45941.799848495371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45941.799848495371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45941.799848495371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45941.799848495371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45941.799848495371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45941.799848495371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45941.799848495371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45941.799848495371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45941.799848495371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45941.799848495371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45941.799848495371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45941.799848495371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45941.799848495371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45941.799848495371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45941.799848495371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45941.799848495371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45941.799848495371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45941.799848495371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45941.799848495371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45941.799848495371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45941.799848495371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45941.799848495371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45941.799848495371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45941.799848495371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45941.799848495371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45941.799848495371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45941.799848495371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45941.799848495371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45941.799848495371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45941.799848495371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45941.799848495371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45941.799848495371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45941.799848495371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45941.799848495371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45941.799848495371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45941.799848495371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45941.799848495371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45941.799848495371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45941.799848495371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45941.799848495371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45941.799848495371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45941.799848495371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45941.799848495371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45941.799848495371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45941.799848495371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45941.799848495371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45941.799848495371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45941.799848495371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45941.799848495371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45941.799848495371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45941.799848495371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45941.799848495371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45941.799848495371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45941.799848495371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45941.799848495371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45941.799848495371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45941.799848495371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45941.799848495371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45941.799848495371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45941.799848495371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45941.799848495371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45941.799848495371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45941.799848495371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45941.799848495371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45941.799848495371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45941.799848495371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45941.799848495371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45941.799848495371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45941.799848495371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45941.799848495371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45941.799848495371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45941.799848495371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45941.799848495371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45941.799848495371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45941.799848495371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45941.799848495371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45941.799848495371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45941.799848495371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45941.799848495371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45941.799848495371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45941.799848495371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45941.799848495371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45941.799848495371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45941.799848495371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45941.799848495371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45941.799848495371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45941.799848495371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45941.799848495371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45941.799848495371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45941.799848495371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45941.799848495371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45941.799848495371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45941.799848495371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45941.799848495371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45941.799848495371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45941.799848495371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45941.799848495371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45941.799848495371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45941.799848495371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45941.799848495371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45941.799848495371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45941.799848495371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45941.799848495371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45941.799848495371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45941.799848495371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45941.799848495371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45941.799848495371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45941.799848495371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45941.799848495371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45941.799848495371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45941.799848495371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45941.799848495371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45941.799848495371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45941.799848495371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45941.799848495371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45941.799848495371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45941.799848495371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45941.799848495371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45941.799848495371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45941.799848495371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45941.799848495371</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45941.799848495371</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39069</v>
      </c>
      <c r="B2" s="37" t="str">
        <f>IFERROR(VLOOKUP(D2,DB!A:K,11,0),"")</f>
        <v>R5</v>
      </c>
      <c r="C2" s="37">
        <v>3</v>
      </c>
      <c r="D2" s="123" t="s">
        <v>36000</v>
      </c>
      <c r="E2" s="37" t="s">
        <v>38964</v>
      </c>
      <c r="F2" s="38">
        <v>45891.832060185188</v>
      </c>
      <c r="G2" s="154">
        <f ca="1">IFERROR(NOW()-F2,"")</f>
        <v>49.967788310183096</v>
      </c>
      <c r="H2" s="38">
        <v>45891.790393518517</v>
      </c>
      <c r="I2" s="37" t="str">
        <f>IFERROR(VLOOKUP(D2,DB!A:F,6,0),"")</f>
        <v>Generator-SG</v>
      </c>
      <c r="J2" s="37" t="str">
        <f>IFERROR(VLOOKUP(D2,DB!A:G,7,0),"")</f>
        <v>Vandalized</v>
      </c>
      <c r="K2" s="37" t="s">
        <v>39070</v>
      </c>
      <c r="L2" s="37" t="str">
        <f>IFERROR(VLOOKUP(D2,DB!A:I,9,0),"")</f>
        <v>Latis</v>
      </c>
      <c r="M2" s="122"/>
    </row>
    <row r="3" spans="1:13" ht="30.75">
      <c r="A3" s="37" t="s">
        <v>39071</v>
      </c>
      <c r="B3" s="37" t="str">
        <f>IFERROR(VLOOKUP(D3,DB!A:K,11,0),"")</f>
        <v>R5</v>
      </c>
      <c r="C3" s="37">
        <v>1</v>
      </c>
      <c r="D3" s="37" t="s">
        <v>31295</v>
      </c>
      <c r="E3" s="37" t="s">
        <v>38969</v>
      </c>
      <c r="F3" s="38">
        <v>45926.188877314817</v>
      </c>
      <c r="G3" s="154">
        <f t="shared" ref="G3" ca="1" si="0">IFERROR(NOW()-F3,"")</f>
        <v>15.61097118055477</v>
      </c>
      <c r="H3" s="38">
        <v>45926.158159722225</v>
      </c>
      <c r="I3" s="37" t="str">
        <f>IFERROR(VLOOKUP(D3,DB!A:F,6,0),"")</f>
        <v>SCECO</v>
      </c>
      <c r="J3" s="37" t="str">
        <f>IFERROR(VLOOKUP(D3,DB!A:G,7,0),"")</f>
        <v>Good</v>
      </c>
      <c r="K3" s="37" t="s">
        <v>39072</v>
      </c>
      <c r="L3" s="37" t="str">
        <f>IFERROR(VLOOKUP(D3,DB!A:I,9,0),"")</f>
        <v>Latis</v>
      </c>
      <c r="M3" s="122"/>
    </row>
    <row r="4" spans="1:13" ht="15">
      <c r="A4" s="37"/>
      <c r="B4" s="37" t="str">
        <f>IFERROR(VLOOKUP(D4,DB!A:K,11,0),"")</f>
        <v/>
      </c>
      <c r="C4" s="37"/>
      <c r="D4" s="37"/>
      <c r="E4" s="37"/>
      <c r="F4" s="38"/>
      <c r="G4" s="39">
        <f t="shared" ref="G4:G29" ca="1" si="1">IFERROR(NOW()-F4,"")</f>
        <v>45941.799848495371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45941.799848495371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45941.799848495371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45941.799848495371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45941.799848495371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45941.799848495371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45941.799848495371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45941.799848495371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45941.799848495371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45941.799848495371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45941.799848495371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45941.799848495371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45941.799848495371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45941.799848495371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45941.799848495371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45941.799848495371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45941.799848495371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45941.799848495371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45941.799848495371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45941.799848495371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45941.799848495371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45941.799848495371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45941.799848495371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45941.799848495371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45941.799848495371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45941.799848495371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45941.799848495371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45941.799848495371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45941.799848495371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45941.799848495371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45941.799848495371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45941.799848495371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45941.799848495371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45941.799848495371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45941.799848495371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45941.799848495371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45941.799848495371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45941.799848495371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45941.799848495371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45941.799848495371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45941.799848495371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45941.799848495371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45941.799848495371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45941.799848495371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45941.799848495371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45941.799848495371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45941.799848495371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45941.799848495371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45941.799848495371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45941.799848495371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45941.799848495371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45941.799848495371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45941.799848495371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45941.799848495371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45941.799848495371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45941.799848495371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45941.799848495371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45941.799848495371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45941.799848495371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45941.799848495371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45941.799848495371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45941.799848495371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45941.799848495371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45941.799848495371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45941.799848495371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45941.799848495371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45941.799848495371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45941.799848495371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45941.799848495371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45941.799848495371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45941.799848495371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45941.799848495371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45941.799848495371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45941.799848495371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45941.799848495371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45941.799848495371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45941.799848495371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45941.799848495371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45941.799848495371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45941.799848495371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45941.799848495371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45941.799848495371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45941.799848495371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45941.799848495371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45941.799848495371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45941.799848495371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45941.799848495371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45941.799848495371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45941.799848495371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39073</v>
      </c>
      <c r="B2" s="146" t="s">
        <v>5398</v>
      </c>
      <c r="C2" s="145">
        <v>1</v>
      </c>
      <c r="D2" s="146" t="s">
        <v>34463</v>
      </c>
      <c r="E2" s="145" t="s">
        <v>39074</v>
      </c>
      <c r="F2" s="147">
        <v>45926.772847222222</v>
      </c>
      <c r="G2" s="148">
        <f ca="1">IFERROR(NOW()-F2,"-")</f>
        <v>15.027001273148926</v>
      </c>
      <c r="H2" s="149">
        <v>45927.449074074102</v>
      </c>
      <c r="I2" s="146" t="str">
        <f>IFERROR(VLOOKUP(D2,DB!A:F,6,0),"")</f>
        <v>SCECO</v>
      </c>
      <c r="J2" s="146" t="str">
        <f>IFERROR(VLOOKUP(D2,DB!A:G,7,0),"")</f>
        <v>Weak</v>
      </c>
      <c r="K2" s="145" t="s">
        <v>39075</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39076</v>
      </c>
      <c r="B3" s="146" t="str">
        <f>IFERROR(VLOOKUP(D3,DB!A:K,11,0),"")</f>
        <v>R6</v>
      </c>
      <c r="C3" s="145">
        <v>1</v>
      </c>
      <c r="D3" s="146" t="s">
        <v>34282</v>
      </c>
      <c r="E3" s="145" t="s">
        <v>38964</v>
      </c>
      <c r="F3" s="149">
        <v>45939.529062499998</v>
      </c>
      <c r="G3" s="148">
        <f ca="1">IFERROR(NOW()-F3,"-")</f>
        <v>2.2707859953734442</v>
      </c>
      <c r="H3" s="149">
        <v>45927.987534722219</v>
      </c>
      <c r="I3" s="146" t="str">
        <f>IFERROR(VLOOKUP(D3,DB!A:F,6,0),"")</f>
        <v>SCECO</v>
      </c>
      <c r="J3" s="146" t="str">
        <f>IFERROR(VLOOKUP(D3,DB!A:G,7,0),"")</f>
        <v>Vandalized</v>
      </c>
      <c r="K3" s="145" t="s">
        <v>39077</v>
      </c>
      <c r="L3" s="146" t="str">
        <f>IFERROR(VLOOKUP(D3,DB!A:I,9,0),"")</f>
        <v>Latis</v>
      </c>
    </row>
    <row r="4" spans="1:16383" ht="31.5" customHeight="1">
      <c r="A4" s="145" t="s">
        <v>39078</v>
      </c>
      <c r="B4" s="146" t="s">
        <v>5398</v>
      </c>
      <c r="C4" s="145">
        <v>1</v>
      </c>
      <c r="D4" s="146" t="s">
        <v>32861</v>
      </c>
      <c r="E4" s="145" t="s">
        <v>39074</v>
      </c>
      <c r="F4" s="147">
        <v>45933.880972222221</v>
      </c>
      <c r="G4" s="148">
        <f ca="1">IFERROR(NOW()-F4,"-")</f>
        <v>7.9188762731500901</v>
      </c>
      <c r="H4" s="149">
        <v>45929.455266203702</v>
      </c>
      <c r="I4" s="146" t="str">
        <f>IFERROR(VLOOKUP(D4,DB!A:F,6,0),"")</f>
        <v>SCECO</v>
      </c>
      <c r="J4" s="146" t="str">
        <f>IFERROR(VLOOKUP(D4,DB!A:G,7,0),"")</f>
        <v>In progress</v>
      </c>
      <c r="K4" s="145" t="s">
        <v>39079</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39080</v>
      </c>
      <c r="B5" s="146" t="s">
        <v>5398</v>
      </c>
      <c r="C5" s="145">
        <v>1</v>
      </c>
      <c r="D5" s="146" t="s">
        <v>33408</v>
      </c>
      <c r="E5" s="145" t="s">
        <v>38964</v>
      </c>
      <c r="F5" s="147">
        <v>45941.023958333331</v>
      </c>
      <c r="G5" s="148">
        <f ca="1">IFERROR(NOW()-F5,"-")</f>
        <v>0.77589016204001382</v>
      </c>
      <c r="H5" s="149">
        <v>45934.470231481479</v>
      </c>
      <c r="I5" s="146" t="str">
        <f>IFERROR(VLOOKUP(D5,DB!A:F,6,0),"")</f>
        <v>SCECO</v>
      </c>
      <c r="J5" s="146" t="str">
        <f>IFERROR(VLOOKUP(D5,DB!A:G,7,0),"")</f>
        <v>Dead</v>
      </c>
      <c r="K5" s="145" t="s">
        <v>39079</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39081</v>
      </c>
      <c r="B6" s="106" t="str">
        <f>IFERROR(VLOOKUP(D6,DB!A:K,11,0),"")</f>
        <v>R6</v>
      </c>
      <c r="C6" s="108">
        <v>3</v>
      </c>
      <c r="D6" s="106" t="s">
        <v>32435</v>
      </c>
      <c r="E6" s="109" t="s">
        <v>38969</v>
      </c>
      <c r="F6" s="110">
        <v>45941.699826388889</v>
      </c>
      <c r="G6" s="78">
        <f ca="1">IFERROR(NOW()-F6,"-")</f>
        <v>0.10002210648235632</v>
      </c>
      <c r="H6" s="110">
        <v>45941.702893518515</v>
      </c>
      <c r="I6" s="106" t="str">
        <f>IFERROR(VLOOKUP(D6,DB!A:F,6,0),"")</f>
        <v>SCECO</v>
      </c>
      <c r="J6" s="105" t="str">
        <f>IFERROR(VLOOKUP(D6,DB!A:G,7,0),"")</f>
        <v>Good</v>
      </c>
      <c r="K6" s="111" t="s">
        <v>39082</v>
      </c>
      <c r="L6" s="112" t="str">
        <f>IFERROR(VLOOKUP(D6,DB!A:I,9,0),"")</f>
        <v>Latis</v>
      </c>
    </row>
    <row r="7" spans="1:16383" ht="31.5" customHeight="1">
      <c r="A7" s="107" t="s">
        <v>39083</v>
      </c>
      <c r="B7" s="106" t="str">
        <f>IFERROR(VLOOKUP(D7,DB!A:K,11,0),"")</f>
        <v>R6</v>
      </c>
      <c r="C7" s="108">
        <v>1</v>
      </c>
      <c r="D7" s="106" t="s">
        <v>34200</v>
      </c>
      <c r="E7" s="109" t="s">
        <v>39074</v>
      </c>
      <c r="F7" s="110">
        <v>45941.725185185183</v>
      </c>
      <c r="G7" s="78">
        <f ca="1">IFERROR(NOW()-F7,"-")</f>
        <v>7.4663310188043397E-2</v>
      </c>
      <c r="H7" s="110">
        <v>45941.720451388886</v>
      </c>
      <c r="I7" s="106" t="str">
        <f>IFERROR(VLOOKUP(D7,DB!A:F,6,0),"")</f>
        <v>SCECO</v>
      </c>
      <c r="J7" s="105" t="str">
        <f>IFERROR(VLOOKUP(D7,DB!A:G,7,0),"")</f>
        <v>Weak</v>
      </c>
      <c r="K7" s="111" t="s">
        <v>39084</v>
      </c>
      <c r="L7" s="112" t="str">
        <f>IFERROR(VLOOKUP(D7,DB!A:I,9,0),"")</f>
        <v>Latis</v>
      </c>
    </row>
    <row r="8" spans="1:16383" ht="31.5" customHeight="1">
      <c r="A8" s="107" t="s">
        <v>39085</v>
      </c>
      <c r="B8" s="106" t="str">
        <f>IFERROR(VLOOKUP(D8,DB!A:K,11,0),"")</f>
        <v>R6</v>
      </c>
      <c r="C8" s="108">
        <v>1</v>
      </c>
      <c r="D8" s="106" t="s">
        <v>32687</v>
      </c>
      <c r="E8" s="109" t="s">
        <v>38964</v>
      </c>
      <c r="F8" s="110"/>
      <c r="G8" s="78">
        <f ca="1">IFERROR(NOW()-F8,"-")</f>
        <v>45941.799848495371</v>
      </c>
      <c r="H8" s="110">
        <v>45941.71770833333</v>
      </c>
      <c r="I8" s="106" t="str">
        <f>IFERROR(VLOOKUP(D8,DB!A:F,6,0),"")</f>
        <v>SCECO</v>
      </c>
      <c r="J8" s="105" t="str">
        <f>IFERROR(VLOOKUP(D8,DB!A:G,7,0),"")</f>
        <v>Vandalized</v>
      </c>
      <c r="K8" s="111" t="s">
        <v>39086</v>
      </c>
      <c r="L8" s="112" t="str">
        <f>IFERROR(VLOOKUP(D8,DB!A:I,9,0),"")</f>
        <v>Latis</v>
      </c>
    </row>
    <row r="9" spans="1:16383" ht="31.5" customHeight="1">
      <c r="A9" s="107" t="s">
        <v>39087</v>
      </c>
      <c r="B9" s="106" t="str">
        <f>IFERROR(VLOOKUP(D9,DB!A:K,11,0),"")</f>
        <v>R6</v>
      </c>
      <c r="C9" s="108">
        <v>1</v>
      </c>
      <c r="D9" s="106" t="s">
        <v>34751</v>
      </c>
      <c r="E9" s="109" t="s">
        <v>38964</v>
      </c>
      <c r="F9" s="110">
        <v>45941.718993055554</v>
      </c>
      <c r="G9" s="78">
        <f ca="1">IFERROR(NOW()-F9,"-")</f>
        <v>8.0855439817241859E-2</v>
      </c>
      <c r="H9" s="110">
        <v>45941.719513888886</v>
      </c>
      <c r="I9" s="106" t="str">
        <f>IFERROR(VLOOKUP(D9,DB!A:F,6,0),"")</f>
        <v>SCECO</v>
      </c>
      <c r="J9" s="105" t="str">
        <f>IFERROR(VLOOKUP(D9,DB!A:G,7,0),"")</f>
        <v>Vandalized</v>
      </c>
      <c r="K9" s="111" t="s">
        <v>39088</v>
      </c>
      <c r="L9" s="112" t="str">
        <f>IFERROR(VLOOKUP(D9,DB!A:I,9,0),"")</f>
        <v>Latis</v>
      </c>
    </row>
    <row r="10" spans="1:16383" ht="31.5" customHeight="1">
      <c r="A10" s="107" t="s">
        <v>39089</v>
      </c>
      <c r="B10" s="106" t="str">
        <f>IFERROR(VLOOKUP(D10,DB!A:K,11,0),"")</f>
        <v>R6</v>
      </c>
      <c r="C10" s="108">
        <v>1</v>
      </c>
      <c r="D10" s="106" t="s">
        <v>33481</v>
      </c>
      <c r="E10" s="109" t="s">
        <v>38964</v>
      </c>
      <c r="F10" s="110">
        <v>45941.744675925926</v>
      </c>
      <c r="G10" s="78">
        <f ca="1">IFERROR(NOW()-F10,"-")</f>
        <v>5.5172569445858244E-2</v>
      </c>
      <c r="H10" s="110">
        <v>45941.7422337963</v>
      </c>
      <c r="I10" s="106" t="str">
        <f>IFERROR(VLOOKUP(D10,DB!A:F,6,0),"")</f>
        <v>SCECO</v>
      </c>
      <c r="J10" s="105" t="str">
        <f>IFERROR(VLOOKUP(D10,DB!A:G,7,0),"")</f>
        <v>Vandalized</v>
      </c>
      <c r="K10" s="111" t="s">
        <v>39090</v>
      </c>
      <c r="L10" s="112" t="str">
        <f>IFERROR(VLOOKUP(D10,DB!A:I,9,0),"")</f>
        <v>Latis</v>
      </c>
    </row>
    <row r="11" spans="1:16383" ht="31.5" customHeight="1">
      <c r="A11" s="107" t="s">
        <v>39091</v>
      </c>
      <c r="B11" s="106" t="str">
        <f>IFERROR(VLOOKUP(D11,DB!A:K,11,0),"")</f>
        <v>R6</v>
      </c>
      <c r="C11" s="108">
        <v>2</v>
      </c>
      <c r="D11" s="106" t="s">
        <v>32556</v>
      </c>
      <c r="E11" s="109" t="s">
        <v>38969</v>
      </c>
      <c r="F11" s="110">
        <v>45941.757638888892</v>
      </c>
      <c r="G11" s="78">
        <f ca="1">IFERROR(NOW()-F11,"-")</f>
        <v>4.2209606479445938E-2</v>
      </c>
      <c r="H11" s="110">
        <v>45941.750914351855</v>
      </c>
      <c r="I11" s="106" t="str">
        <f>IFERROR(VLOOKUP(D11,DB!A:F,6,0),"")</f>
        <v>SCECO</v>
      </c>
      <c r="J11" s="105" t="str">
        <f>IFERROR(VLOOKUP(D11,DB!A:G,7,0),"")</f>
        <v>Vandalized</v>
      </c>
      <c r="K11" s="111" t="s">
        <v>39092</v>
      </c>
      <c r="L11" s="112" t="str">
        <f>IFERROR(VLOOKUP(D11,DB!A:I,9,0),"")</f>
        <v>Latis</v>
      </c>
    </row>
    <row r="12" spans="1:16383" ht="31.5" customHeight="1">
      <c r="A12" s="107" t="s">
        <v>39093</v>
      </c>
      <c r="B12" s="106" t="str">
        <f>IFERROR(VLOOKUP(D12,DB!A:K,11,0),"")</f>
        <v>R6</v>
      </c>
      <c r="C12" s="108">
        <v>2</v>
      </c>
      <c r="D12" s="106" t="s">
        <v>34315</v>
      </c>
      <c r="E12" s="109" t="s">
        <v>38964</v>
      </c>
      <c r="F12" s="110">
        <v>45941.764293981483</v>
      </c>
      <c r="G12" s="78">
        <f ca="1">IFERROR(NOW()-F12,"-")</f>
        <v>3.5554513888200745E-2</v>
      </c>
      <c r="H12" s="110">
        <v>45941.75440972222</v>
      </c>
      <c r="I12" s="106" t="str">
        <f>IFERROR(VLOOKUP(D12,DB!A:F,6,0),"")</f>
        <v>SCECO</v>
      </c>
      <c r="J12" s="105" t="str">
        <f>IFERROR(VLOOKUP(D12,DB!A:G,7,0),"")</f>
        <v>Dead</v>
      </c>
      <c r="K12" s="111" t="s">
        <v>39094</v>
      </c>
      <c r="L12" s="112" t="str">
        <f>IFERROR(VLOOKUP(D12,DB!A:I,9,0),"")</f>
        <v>Latis</v>
      </c>
    </row>
    <row r="13" spans="1:16383" ht="31.5" customHeight="1">
      <c r="A13" s="107" t="s">
        <v>39095</v>
      </c>
      <c r="B13" s="106" t="str">
        <f>IFERROR(VLOOKUP(D13,DB!A:K,11,0),"")</f>
        <v>R6</v>
      </c>
      <c r="C13" s="108">
        <v>1</v>
      </c>
      <c r="D13" s="106" t="s">
        <v>33216</v>
      </c>
      <c r="E13" s="109" t="s">
        <v>38964</v>
      </c>
      <c r="F13" s="165">
        <v>45941.763437499998</v>
      </c>
      <c r="G13" s="78">
        <f ca="1">IFERROR(NOW()-F13,"-")</f>
        <v>3.6410995373444166E-2</v>
      </c>
      <c r="H13" s="110">
        <v>45941.7577662037</v>
      </c>
      <c r="I13" s="106" t="str">
        <f>IFERROR(VLOOKUP(D13,DB!A:F,6,0),"")</f>
        <v>SCECO</v>
      </c>
      <c r="J13" s="105" t="str">
        <f>IFERROR(VLOOKUP(D13,DB!A:G,7,0),"")</f>
        <v>Dead</v>
      </c>
      <c r="K13" s="166" t="s">
        <v>39090</v>
      </c>
      <c r="L13" s="112" t="str">
        <f>IFERROR(VLOOKUP(D13,DB!A:I,9,0),"")</f>
        <v>Latis</v>
      </c>
    </row>
    <row r="14" spans="1:16383" ht="31.5" customHeight="1">
      <c r="A14" s="107"/>
      <c r="B14" s="106" t="str">
        <f>IFERROR(VLOOKUP(D14,DB!A:K,11,0),"")</f>
        <v/>
      </c>
      <c r="C14" s="108"/>
      <c r="D14" s="164"/>
      <c r="E14" s="109"/>
      <c r="F14" s="110"/>
      <c r="G14" s="78">
        <f ca="1">IFERROR(NOW()-F14,"-")</f>
        <v>45941.799848495371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45941.799848495371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45941.799848495371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45941.799848495371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45941.799848495371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45941.799848495371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45941.799848495371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45941.799848495371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45941.799848495371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45941.799848495371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45941.799848495371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45941.799848495371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45941.799848495371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45941.799848495371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45941.799848495371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45941.799848495371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45941.799848495371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45941.799848495371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45941.799848495371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45941.799848495371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45941.799848495371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45941.799848495371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45941.799848495371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45941.799848495371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45941.799848495371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45941.799848495371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45941.799848495371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45941.799848495371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45941.799848495371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45941.799848495371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45941.799848495371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45941.799848495371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45941.799848495371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45941.799848495371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45941.799848495371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45941.799848495371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45941.799848495371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45941.799848495371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45941.799848495371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45941.799848495371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45941.799848495371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45941.799848495371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45941.799848495371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45941.799848495371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45941.799848495371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45941.799848495371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45941.799848495371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45941.799848495371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45941.799848495371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45941.799848495371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45941.799848495371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45941.799848495371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45941.799848495371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45941.799848495371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45941.799848495371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45941.799848495371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45941.799848495371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45941.799848495371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45941.799848495371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45941.799848495371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45941.799848495371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45941.799848495371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45941.799848495371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45941.799848495371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45941.799848495371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45941.799848495371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45941.799848495371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45941.799848495371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45941.799848495371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45941.799848495371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45941.799848495371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45941.799848495371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45941.799848495371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45941.799848495371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45941.799848495371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45941.799848495371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45941.799848495371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45941.799848495371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45941.799848495371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45941.799848495371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45941.799848495371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45941.799848495371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45941.799848495371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45941.799848495371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45941.799848495371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45941.799848495371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45941.799848495371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45941.799848495371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45941.799848495371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45941.799848495371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45941.799848495371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45941.799848495371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45941.799848495371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45941.799848495371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45941.799848495371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45941.799848495371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45941.799848495371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45941.799848495371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45941.799848495371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45941.799848495371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45941.799848495371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45941.799848495371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45941.799848495371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45941.799848495371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45941.799848495371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45941.799848495371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45941.799848495371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45941.799848495371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45941.799848495371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45941.799848495371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45941.799848495371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45941.799848495371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45941.799848495371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45941.799848495371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45941.799848495371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45941.799848495371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45941.799848495371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45941.799848495371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45941.799848495371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45941.799848495371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45941.799848495371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45941.799848495371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45941.799848495371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45941.799848495371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45941.799848495371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45941.799848495371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45941.799848495371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45941.799848495371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45941.799848495371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45941.799848495371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45941.799848495371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45941.799848495371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45941.799848495371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45941.799848495371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45941.799848495371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45941.799848495371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45941.799848495371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45941.799848495371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45941.799848495371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45941.799848495371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45941.799848495371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45941.799848495371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45941.799848495371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45941.799848495371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45941.799848495371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45941.799848495371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45941.799848495371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45941.799848495371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45941.799848495371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45941.799848495371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45941.799848495371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45941.799848495371</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2025-10-11T16:11:57Z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