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15" documentId="13_ncr:1_{F6CB121F-512D-4AA6-A0C1-0FB36C537598}" xr6:coauthVersionLast="47" xr6:coauthVersionMax="47" xr10:uidLastSave="{37F9200C-9372-4C6F-BFFD-53AAD52207DA}"/>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<sst xmlns="http://schemas.openxmlformats.org/spreadsheetml/2006/main" count="178582" uniqueCount="39073">
  <si>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</si>
  <si>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</si>
  <si>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</si>
  <si>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</si>
  <si>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</si>
  <si>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</si>
  <si>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</si>
  <si>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</si>
  <si>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</si>
  <si>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</si>
  <si>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</si>
  <si>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</si>
  <si>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</si>
  <si>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</si>
  <si>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</si>
  <si>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</si>
  <si>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</si>
  <si>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</si>
  <si>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</si>
  <si>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</si>
  <si>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</si>
  <si>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</si>
  <si>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</si>
  <si>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</si>
  <si>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</si>
  <si>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</si>
  <si>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</si>
  <si>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</si>
  <si>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</si>
  <si>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</si>
  <si>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</si>
  <si>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</si>
  <si>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</si>
  <si>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</si>
  <si>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</si>
  <si>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</si>
  <si>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</si>
  <si>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</si>
  <si>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</si>
  <si>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</si>
  <si>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</si>
  <si>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</si>
  <si>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</si>
  <si>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</si>
  <si>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</si>
  <si>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</si>
  <si>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</si>
  <si>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</si>
  <si>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</si>
  <si>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</si>
  <si>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</si>
  <si>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</si>
  <si>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</si>
  <si>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</si>
  <si>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</si>
  <si>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</si>
  <si>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</si>
  <si>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</si>
  <si>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</si>
  <si>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</si>
  <si>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</si>
  <si>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</si>
  <si>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</si>
  <si>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</si>
  <si>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</si>
  <si>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</si>
  <si>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</si>
  <si>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</si>
  <si>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</si>
  <si>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</si>
  <si>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</si>
  <si>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</si>
  <si>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</si>
  <si>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</si>
  <si>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</si>
  <si>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</si>
  <si>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</si>
  <si>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</si>
  <si>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</si>
  <si>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</si>
  <si>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</si>
  <si>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</si>
  <si>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</si>
  <si>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</si>
  <si>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</si>
  <si>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</si>
  <si>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</si>
  <si>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</si>
  <si>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</si>
  <si>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</si>
  <si>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</si>
  <si>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</si>
  <si>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</si>
  <si>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</si>
  <si>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</si>
  <si>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</si>
  <si>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</si>
  <si>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</si>
  <si>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</si>
  <si>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</si>
  <si>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</si>
  <si>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</si>
  <si>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</si>
  <si>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</si>
  <si>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</si>
  <si>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</si>
  <si>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</si>
  <si>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</si>
  <si>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</si>
  <si>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</si>
  <si>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</si>
  <si>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</si>
  <si>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</si>
  <si>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</si>
  <si>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</si>
  <si>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</si>
  <si>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</si>
  <si>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</si>
  <si>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</si>
  <si>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</si>
  <si>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</si>
  <si>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</si>
  <si>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</si>
  <si>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</si>
  <si>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</si>
  <si>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</si>
  <si>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</si>
  <si>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</si>
  <si>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</si>
  <si>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</si>
  <si>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</si>
  <si>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</si>
  <si>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</si>
  <si>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</si>
  <si>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</si>
  <si>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</si>
  <si>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</si>
  <si>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</si>
  <si>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</si>
  <si>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</si>
  <si>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</si>
  <si>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</si>
  <si>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</si>
  <si>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</si>
  <si>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</si>
  <si>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</si>
  <si>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</si>
  <si>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</si>
  <si>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</si>
  <si>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</si>
  <si>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</si>
  <si>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</si>
  <si>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</si>
  <si>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</si>
  <si>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</si>
  <si>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</si>
  <si>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</si>
  <si>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</si>
  <si>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</si>
  <si>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</si>
  <si>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</si>
  <si>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</si>
  <si>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</si>
  <si>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</si>
  <si>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</si>
  <si>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</si>
  <si>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</si>
  <si>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</si>
  <si>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</si>
  <si>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</si>
  <si>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</si>
  <si>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</si>
  <si>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</si>
  <si>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</si>
  <si>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</si>
  <si>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</si>
  <si>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</si>
  <si>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</si>
  <si>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</si>
  <si>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</si>
  <si>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</si>
  <si>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</si>
  <si>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</si>
  <si>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</si>
  <si>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</si>
  <si>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</si>
  <si>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</si>
  <si>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</si>
  <si>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</si>
  <si>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</si>
  <si>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</si>
  <si>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</si>
  <si>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</si>
  <si>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</si>
  <si>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</si>
  <si>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</si>
  <si>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</si>
  <si>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</si>
  <si>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</si>
  <si>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</si>
  <si>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</si>
  <si>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</si>
  <si>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</si>
  <si>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</si>
  <si>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</si>
  <si>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</si>
  <si>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</si>
  <si>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</si>
  <si>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</si>
  <si>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</si>
  <si>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</si>
  <si>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</si>
  <si>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</si>
  <si>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</si>
  <si>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</si>
  <si>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</si>
  <si>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</si>
  <si>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</si>
  <si>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</si>
  <si>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</si>
  <si>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</si>
  <si>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</si>
  <si>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</si>
  <si>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</si>
  <si>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</si>
  <si>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</si>
  <si>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</si>
  <si>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</si>
  <si>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</si>
  <si>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</si>
  <si>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</si>
  <si>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</si>
  <si>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</si>
  <si>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</si>
  <si>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</si>
  <si>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</si>
  <si>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</si>
  <si>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</si>
  <si>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</si>
  <si>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</si>
  <si>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</si>
  <si>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</si>
  <si>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</si>
  <si>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</si>
  <si>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</si>
  <si>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</si>
  <si>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</si>
  <si>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</si>
  <si>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</si>
  <si>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</si>
  <si>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</si>
  <si>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</si>
  <si>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</si>
  <si>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</si>
  <si>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</si>
  <si>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</si>
  <si>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</si>
  <si>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</si>
  <si>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</si>
  <si>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</si>
  <si>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</si>
  <si>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</si>
  <si>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</si>
  <si>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</si>
  <si>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</si>
  <si>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</si>
  <si>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</si>
  <si>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</si>
  <si>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</si>
  <si>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</si>
  <si>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</si>
  <si>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</si>
  <si>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</si>
  <si>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</si>
  <si>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</si>
  <si>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</si>
  <si>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</si>
  <si>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</si>
  <si>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</si>
  <si>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</si>
  <si>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</si>
  <si>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</si>
  <si>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</si>
  <si>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</si>
  <si>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</si>
  <si>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</si>
  <si>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</si>
  <si>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</si>
  <si>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</si>
  <si>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</si>
  <si>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</si>
  <si>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</si>
  <si>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</si>
  <si>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</si>
  <si>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</si>
  <si>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</si>
  <si>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</si>
  <si>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</si>
  <si>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</si>
  <si>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</si>
  <si>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</si>
  <si>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</si>
  <si>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</si>
  <si>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</si>
  <si>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</si>
  <si>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</si>
  <si>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</si>
  <si>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</si>
  <si>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</si>
  <si>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</si>
  <si>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</si>
  <si>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</si>
  <si>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</si>
  <si>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</si>
  <si>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</si>
  <si>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</si>
  <si>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</si>
  <si>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</si>
  <si>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</si>
  <si>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</si>
  <si>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</si>
  <si>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</si>
  <si>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</si>
  <si>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</si>
  <si>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</si>
  <si>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</si>
  <si>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</si>
  <si>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</si>
  <si>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</si>
  <si>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</si>
  <si>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</si>
  <si>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</si>
  <si>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</si>
  <si>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</si>
  <si>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</si>
  <si>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</si>
  <si>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</si>
  <si>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</si>
  <si>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</si>
  <si>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</si>
  <si>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</si>
  <si>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</si>
  <si>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</si>
  <si>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</si>
  <si>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</si>
  <si>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</si>
  <si>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</si>
  <si>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</si>
  <si>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</si>
  <si>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</si>
  <si>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</si>
  <si>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</si>
  <si>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</si>
  <si>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</si>
  <si>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</si>
  <si>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</si>
  <si>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</si>
  <si>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</si>
  <si>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</si>
  <si>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</si>
  <si>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</si>
  <si>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</si>
  <si>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</si>
  <si>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</si>
  <si>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</si>
  <si>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</si>
  <si>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</si>
  <si>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</si>
  <si>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</si>
  <si>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</si>
  <si>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</si>
  <si>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</si>
  <si>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</si>
  <si>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</si>
  <si>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</si>
  <si>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</si>
  <si>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</si>
  <si>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</si>
  <si>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</si>
  <si>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</si>
  <si>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</si>
  <si>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</si>
  <si>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</si>
  <si>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</si>
  <si>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</si>
  <si>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</si>
  <si>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</si>
  <si>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</si>
  <si>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</si>
  <si>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</si>
  <si>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</si>
  <si>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</si>
  <si>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</si>
  <si>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</si>
  <si>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</si>
  <si>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</si>
  <si>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</si>
  <si>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</si>
  <si>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</si>
  <si>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</si>
  <si>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</si>
  <si>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</si>
  <si>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</si>
  <si>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</si>
  <si>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</si>
  <si>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</si>
  <si>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</si>
  <si>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</si>
  <si>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</si>
  <si>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</si>
  <si>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</si>
  <si>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</si>
  <si>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</si>
  <si>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</si>
  <si>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</si>
  <si>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</si>
  <si>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</si>
  <si>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</si>
  <si>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</si>
  <si>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</si>
  <si>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</si>
  <si>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</si>
  <si>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</si>
  <si>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</si>
  <si>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</si>
  <si>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</si>
  <si>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</si>
  <si>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</si>
  <si>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</si>
  <si>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</si>
  <si>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</si>
  <si>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</si>
  <si>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</si>
  <si>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</si>
  <si>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</si>
  <si>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</si>
  <si>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</si>
  <si>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</si>
  <si>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</si>
  <si>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</si>
  <si>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</si>
  <si>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</si>
  <si>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</si>
  <si>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</si>
  <si>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</si>
  <si>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</si>
  <si>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</si>
  <si>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</si>
  <si>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</si>
  <si>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</si>
  <si>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</si>
  <si>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</si>
  <si>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</si>
  <si>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</si>
  <si>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</si>
  <si>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</si>
  <si>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</si>
  <si>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</si>
  <si>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</si>
  <si>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</si>
  <si>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</si>
  <si>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</si>
  <si>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</si>
  <si>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</si>
  <si>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</si>
  <si>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</si>
  <si>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</si>
  <si>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</si>
  <si>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</si>
  <si>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</si>
  <si>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</si>
  <si>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</si>
  <si>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</si>
  <si>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</si>
  <si>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</si>
  <si>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</si>
  <si>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</si>
  <si>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</si>
  <si>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</si>
  <si>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</si>
  <si>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</si>
  <si>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</si>
  <si>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</si>
  <si>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</si>
  <si>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</si>
  <si>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</si>
  <si>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</si>
  <si>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</si>
  <si>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</si>
  <si>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</si>
  <si>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</si>
  <si>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</si>
  <si>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</si>
  <si>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</si>
  <si>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</si>
  <si>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</si>
  <si>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</si>
  <si>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</si>
  <si>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</si>
  <si>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</si>
  <si>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</si>
  <si>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</si>
  <si>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</si>
  <si>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</si>
  <si>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</si>
  <si>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</si>
  <si>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</si>
  <si>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</si>
  <si>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</si>
  <si>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</si>
  <si>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</si>
  <si>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</si>
  <si>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</si>
  <si>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</si>
  <si>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</si>
  <si>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</si>
  <si>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</si>
  <si>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</si>
  <si>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</si>
  <si>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</si>
  <si>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</si>
  <si>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</si>
  <si>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</si>
  <si>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</si>
  <si>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</si>
  <si>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</si>
  <si>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</si>
  <si>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</si>
  <si>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</si>
  <si>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</si>
  <si>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</si>
  <si>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</si>
  <si>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</si>
  <si>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</si>
  <si>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</si>
  <si>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</si>
  <si>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</si>
  <si>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</si>
  <si>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</si>
  <si>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</si>
  <si>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</si>
  <si>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</si>
  <si>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</si>
  <si>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</si>
  <si>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</si>
  <si>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</si>
  <si>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</si>
  <si>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</si>
  <si>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</si>
  <si>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</si>
  <si>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</si>
  <si>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</si>
  <si>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</si>
  <si>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</si>
  <si>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</si>
  <si>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</si>
  <si>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</si>
  <si>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</si>
  <si>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</si>
  <si>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</si>
  <si>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</si>
  <si>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</si>
  <si>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</si>
  <si>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</si>
  <si>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</si>
  <si>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</si>
  <si>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</si>
  <si>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</si>
  <si>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</si>
  <si>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</si>
  <si>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</si>
  <si>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</si>
  <si>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</si>
  <si>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</si>
  <si>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</si>
  <si>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</si>
  <si>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</si>
  <si>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</si>
  <si>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</si>
  <si>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</si>
  <si>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</si>
  <si>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</si>
  <si>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</si>
  <si>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</si>
  <si>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</si>
  <si>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</si>
  <si>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</si>
  <si>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</si>
  <si>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</si>
  <si>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</si>
  <si>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</si>
  <si>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</si>
  <si>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</si>
  <si>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</si>
  <si>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</si>
  <si>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</si>
  <si>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</si>
  <si>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</si>
  <si>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</si>
  <si>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</si>
  <si>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</si>
  <si>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</si>
  <si>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</si>
  <si>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</si>
  <si>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</si>
  <si>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</si>
  <si>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</si>
  <si>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</si>
  <si>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</si>
  <si>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</si>
  <si>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</si>
  <si>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</si>
  <si>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</si>
  <si>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</si>
  <si>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</si>
  <si>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</si>
  <si>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</si>
  <si>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</si>
  <si>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</si>
  <si>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</si>
  <si>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</si>
  <si>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</si>
  <si>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</si>
  <si>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</si>
  <si>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</si>
  <si>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</si>
  <si>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</si>
  <si>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</si>
  <si>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</si>
  <si>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</si>
  <si>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</si>
  <si>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</si>
  <si>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</si>
  <si>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</si>
  <si>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</si>
  <si>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</si>
  <si>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</si>
  <si>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</si>
  <si>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</si>
  <si>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</si>
  <si>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</si>
  <si>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</si>
  <si>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</si>
  <si>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</si>
  <si>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</si>
  <si>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</si>
  <si>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</si>
  <si>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</si>
  <si>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</si>
  <si>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</si>
  <si>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</si>
  <si>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</si>
  <si>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</si>
  <si>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</si>
  <si>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</si>
  <si>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</si>
  <si>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</si>
  <si>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</si>
  <si>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</si>
  <si>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</si>
  <si>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</si>
  <si>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</si>
  <si>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</si>
  <si>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</si>
  <si>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</si>
  <si>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</si>
  <si>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</si>
  <si>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</si>
  <si>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</si>
  <si>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</si>
  <si>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</si>
  <si>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</si>
  <si>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</si>
  <si>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</si>
  <si>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</si>
  <si>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</si>
  <si>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</si>
  <si>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</si>
  <si>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</si>
  <si>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</si>
  <si>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</si>
  <si>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</si>
  <si>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</si>
  <si>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</si>
  <si>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</si>
  <si>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</si>
  <si>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</si>
  <si>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</si>
  <si>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</si>
  <si>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</si>
  <si>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</si>
  <si>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</si>
  <si>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</si>
  <si>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</si>
  <si>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</si>
  <si>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</si>
  <si>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</si>
  <si>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</si>
  <si>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</si>
  <si>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</si>
  <si>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</si>
  <si>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</si>
  <si>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</si>
  <si>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</si>
  <si>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</si>
  <si>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</si>
  <si>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</si>
  <si>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</si>
  <si>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</si>
  <si>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</si>
  <si>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</si>
  <si>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</si>
  <si>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</si>
  <si>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</si>
  <si>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</si>
  <si>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</si>
  <si>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</si>
  <si>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</si>
  <si>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</si>
  <si>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</si>
  <si>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</si>
  <si>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</si>
  <si>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</si>
  <si>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</si>
  <si>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</si>
  <si>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</si>
  <si>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</si>
  <si>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</si>
  <si>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</si>
  <si>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</si>
  <si>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</si>
  <si>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</si>
  <si>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</si>
  <si>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</si>
  <si>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</si>
  <si>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</si>
  <si>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</si>
  <si>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</si>
  <si>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</si>
  <si>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</si>
  <si>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</si>
  <si>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</si>
  <si>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</si>
  <si>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</si>
  <si>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</si>
  <si>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</si>
  <si>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</si>
  <si>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</si>
  <si>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</si>
  <si>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</si>
  <si>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</si>
  <si>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</si>
  <si>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</si>
  <si>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</si>
  <si>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</si>
  <si>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</si>
  <si>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</si>
  <si>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</si>
  <si>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</si>
  <si>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</si>
  <si>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</si>
  <si>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</si>
  <si>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</si>
  <si>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</si>
  <si>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</si>
  <si>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</si>
  <si>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</si>
  <si>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</si>
  <si>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</si>
  <si>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</si>
  <si>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</si>
  <si>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</si>
  <si>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</si>
  <si>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</si>
  <si>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</si>
  <si>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</si>
  <si>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</si>
  <si>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</si>
  <si>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</si>
  <si>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</si>
  <si>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</si>
  <si>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</si>
  <si>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</si>
  <si>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</si>
  <si>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</si>
  <si>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</si>
  <si>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</si>
  <si>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</si>
  <si>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</si>
  <si>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</si>
  <si>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</si>
  <si>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</si>
  <si>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</si>
  <si>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</si>
  <si>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</si>
  <si>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</si>
  <si>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</si>
  <si>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</si>
  <si>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</si>
  <si>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</si>
  <si>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</si>
  <si>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</si>
  <si>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</si>
  <si>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</si>
  <si>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</si>
  <si>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</si>
  <si>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</si>
  <si>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</si>
  <si>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</si>
  <si>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</si>
  <si>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</si>
  <si>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</si>
  <si>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</si>
  <si>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</si>
  <si>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</si>
  <si>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</si>
  <si>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</si>
  <si>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</si>
  <si>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</si>
  <si>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</si>
  <si>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</si>
  <si>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</si>
  <si>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</si>
  <si>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</si>
  <si>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</si>
  <si>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</si>
  <si>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</si>
  <si>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</si>
  <si>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</si>
  <si>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</si>
  <si>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</si>
  <si>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</si>
  <si>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</si>
  <si>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</si>
  <si>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</si>
  <si>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</si>
  <si>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</si>
  <si>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</si>
  <si>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</si>
  <si>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</si>
  <si>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</si>
  <si>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</si>
  <si>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</si>
  <si>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</si>
  <si>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</si>
  <si>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</si>
  <si>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</si>
  <si>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</si>
  <si>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</si>
  <si>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</si>
  <si>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</si>
  <si>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</si>
  <si>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</si>
  <si>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</si>
  <si>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</si>
  <si>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</si>
  <si>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</si>
  <si>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</si>
  <si>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</si>
  <si>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</si>
  <si>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</si>
  <si>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</si>
  <si>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</si>
  <si>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</si>
  <si>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</si>
  <si>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</si>
  <si>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</si>
  <si>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</si>
  <si>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</si>
  <si>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</si>
  <si>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</si>
  <si>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</si>
  <si>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</si>
  <si>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</si>
  <si>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</si>
  <si>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</si>
  <si>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</si>
  <si>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</si>
  <si>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</si>
  <si>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</si>
  <si>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</si>
  <si>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</si>
  <si>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</si>
  <si>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</si>
  <si>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</si>
  <si>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</si>
  <si>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</si>
  <si>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</si>
  <si>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</si>
  <si>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</si>
  <si>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</si>
  <si>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</si>
  <si>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</si>
  <si>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</si>
  <si>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</si>
  <si>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</si>
  <si>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</si>
  <si>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</si>
  <si>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</si>
  <si>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</si>
  <si>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</si>
  <si>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</si>
  <si>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</si>
  <si>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</si>
  <si>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</si>
  <si>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</si>
  <si>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</si>
  <si>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</si>
  <si>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</si>
  <si>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</si>
  <si>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</si>
  <si>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</si>
  <si>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</si>
  <si>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</si>
  <si>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</si>
  <si>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</si>
  <si>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</si>
  <si>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</si>
  <si>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</si>
  <si>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</si>
  <si>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</si>
  <si>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</si>
  <si>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</si>
  <si>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</si>
  <si>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</si>
  <si>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</si>
  <si>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</si>
  <si>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</si>
  <si>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</si>
  <si>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</si>
  <si>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</si>
  <si>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</si>
  <si>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</si>
  <si>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</si>
  <si>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</si>
  <si>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</si>
  <si>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</si>
  <si>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</si>
  <si>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</si>
  <si>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</si>
  <si>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</si>
  <si>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</si>
  <si>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</si>
  <si>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</si>
  <si>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</si>
  <si>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</si>
  <si>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</si>
  <si>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</si>
  <si>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</si>
  <si>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</si>
  <si>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</si>
  <si>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</si>
  <si>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</si>
  <si>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</si>
  <si>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</si>
  <si>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</si>
  <si>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</si>
  <si>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</si>
  <si>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</si>
  <si>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</si>
  <si>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</si>
  <si>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</si>
  <si>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</si>
  <si>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</si>
  <si>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</si>
  <si>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</si>
  <si>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</si>
  <si>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</si>
  <si>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</si>
  <si>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</si>
  <si>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</si>
  <si>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</si>
  <si>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</si>
  <si>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</si>
  <si>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</si>
  <si>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</si>
  <si>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</si>
  <si>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</si>
  <si>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</si>
  <si>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</si>
  <si>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</si>
  <si>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</si>
  <si>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</si>
  <si>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</si>
  <si>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</si>
  <si>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</si>
  <si>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</si>
  <si>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</si>
  <si>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</si>
  <si>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</si>
  <si>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</si>
  <si>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</si>
  <si>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</si>
  <si>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</si>
  <si>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</si>
  <si>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</si>
  <si>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</si>
  <si>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</si>
  <si>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</si>
  <si>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</si>
  <si>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</si>
  <si>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</si>
  <si>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</si>
  <si>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</si>
  <si>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</si>
  <si>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</si>
  <si>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</si>
  <si>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</si>
  <si>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</si>
  <si>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</si>
  <si>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</si>
  <si>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</si>
  <si>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</si>
  <si>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</si>
  <si>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</si>
  <si>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</si>
  <si>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</si>
  <si>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</si>
  <si>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</si>
  <si>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</si>
  <si>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</si>
  <si>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</si>
  <si>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</si>
  <si>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</si>
  <si>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</si>
  <si>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</si>
  <si>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</si>
  <si>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</si>
  <si>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</si>
  <si>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</si>
  <si>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</si>
  <si>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</si>
  <si>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</si>
  <si>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</si>
  <si>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</si>
  <si>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</si>
  <si>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</si>
  <si>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</si>
  <si>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</si>
  <si>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</si>
  <si>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</si>
  <si>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</si>
  <si>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</si>
  <si>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</si>
  <si>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</si>
  <si>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</si>
  <si>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</si>
  <si>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</si>
  <si>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</si>
  <si>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</si>
  <si>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</si>
  <si>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</si>
  <si>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</si>
  <si>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</si>
  <si>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</si>
  <si>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</si>
  <si>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</si>
  <si>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</si>
  <si>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</si>
  <si>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</si>
  <si>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</si>
  <si>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</si>
  <si>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</si>
  <si>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</si>
  <si>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</si>
  <si>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</si>
  <si>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</si>
  <si>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</si>
  <si>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</si>
  <si>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</si>
  <si>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</si>
  <si>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</si>
  <si>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</si>
  <si>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</si>
  <si>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</si>
  <si>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</si>
  <si>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</si>
  <si>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</si>
  <si>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</si>
  <si>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</si>
  <si>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</si>
  <si>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</si>
  <si>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</si>
  <si>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</si>
  <si>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</si>
  <si>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</si>
  <si>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</si>
  <si>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</si>
  <si>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</si>
  <si>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</si>
  <si>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</si>
  <si>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</si>
  <si>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</si>
  <si>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</si>
  <si>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</si>
  <si>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</si>
  <si>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</si>
  <si>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</si>
  <si>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</si>
  <si>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</si>
  <si>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</si>
  <si>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</si>
  <si>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</si>
  <si>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</si>
  <si>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</si>
  <si>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</si>
  <si>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</si>
  <si>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</si>
  <si>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</si>
  <si>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</si>
  <si>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</si>
  <si>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</si>
  <si>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</si>
  <si>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</si>
  <si>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</si>
  <si>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</si>
  <si>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</si>
  <si>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</si>
  <si>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</si>
  <si>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</si>
  <si>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</si>
  <si>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</si>
  <si>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</si>
  <si>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</si>
  <si>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</si>
  <si>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</si>
  <si>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</si>
  <si>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</si>
  <si>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</si>
  <si>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</si>
  <si>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</si>
  <si>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</si>
  <si>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</si>
  <si>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</si>
  <si>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</si>
  <si>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</si>
  <si>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</si>
  <si>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</si>
  <si>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</si>
  <si>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</si>
  <si>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</si>
  <si>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</si>
  <si>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</si>
  <si>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</si>
  <si>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</si>
  <si>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</si>
  <si>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</si>
  <si>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</si>
  <si>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</si>
  <si>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</si>
  <si>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</si>
  <si>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</si>
  <si>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</si>
  <si>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</si>
  <si>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</si>
  <si>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</si>
  <si>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</si>
  <si>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</si>
  <si>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</si>
  <si>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</si>
  <si>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</si>
  <si>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</si>
  <si>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</si>
  <si>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</si>
  <si>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</si>
  <si>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</si>
  <si>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</si>
  <si>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</si>
  <si>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</si>
  <si>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</si>
  <si>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</si>
  <si>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</si>
  <si>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</si>
  <si>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</si>
  <si>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</si>
  <si>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</si>
  <si>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</si>
  <si>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</si>
  <si>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</si>
  <si>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</si>
  <si>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</si>
  <si>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</si>
  <si>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</si>
  <si>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</si>
  <si>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</si>
  <si>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</si>
  <si>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</si>
  <si>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</si>
  <si>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</si>
  <si>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</si>
  <si>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</si>
  <si>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</si>
  <si>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</si>
  <si>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</si>
  <si>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</si>
  <si>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</si>
  <si>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</si>
  <si>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</si>
  <si>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</si>
  <si>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</si>
  <si>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</si>
  <si>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</si>
  <si>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</si>
  <si>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</si>
  <si>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</si>
  <si>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</si>
  <si>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</si>
  <si>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</si>
  <si>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</si>
  <si>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</si>
  <si>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</si>
  <si>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</si>
  <si>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</si>
  <si>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</si>
  <si>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</si>
  <si>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</si>
  <si>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</si>
  <si>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</si>
  <si>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</si>
  <si>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</si>
  <si>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</si>
  <si>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</si>
  <si>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</si>
  <si>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</si>
  <si>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</si>
  <si>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</si>
  <si>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</si>
  <si>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</si>
  <si>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</si>
  <si>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</si>
  <si>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</si>
  <si>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</si>
  <si>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</si>
  <si>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</si>
  <si>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</si>
  <si>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</si>
  <si>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</si>
  <si>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</si>
  <si>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</si>
  <si>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</si>
  <si>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</si>
  <si>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</si>
  <si>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</si>
  <si>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</si>
  <si>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</si>
  <si>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</si>
  <si>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</si>
  <si>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</si>
  <si>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</si>
  <si>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</si>
  <si>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</si>
  <si>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</si>
  <si>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</si>
  <si>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</si>
  <si>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</si>
  <si>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</si>
  <si>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</si>
  <si>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</si>
  <si>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</si>
  <si>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</si>
  <si>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</si>
  <si>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</si>
  <si>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</si>
  <si>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</si>
  <si>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</si>
  <si>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</si>
  <si>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</si>
  <si>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</si>
  <si>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</si>
  <si>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</si>
  <si>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</si>
  <si>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</si>
  <si>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</si>
  <si>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</si>
  <si>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</si>
  <si>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</si>
  <si>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</si>
  <si>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</si>
  <si>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</si>
  <si>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</si>
  <si>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</si>
  <si>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</si>
  <si>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</si>
  <si>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</si>
  <si>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</si>
  <si>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</si>
  <si>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</si>
  <si>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</si>
  <si>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</si>
  <si>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</si>
  <si>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</si>
  <si>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</si>
  <si>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</si>
  <si>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</si>
  <si>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</si>
  <si>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</si>
  <si>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</si>
  <si>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</si>
  <si>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</si>
  <si>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</si>
  <si>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</si>
  <si>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</si>
  <si>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</si>
  <si>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</si>
  <si>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</si>
  <si>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</si>
  <si>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</si>
  <si>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</si>
  <si>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</si>
  <si>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</si>
  <si>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</si>
  <si>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</si>
  <si>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</si>
  <si>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</si>
  <si>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</si>
  <si>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</si>
  <si>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</si>
  <si>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</si>
  <si>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</si>
  <si>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</si>
  <si>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</si>
  <si>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</si>
  <si>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</si>
  <si>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</si>
  <si>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</si>
  <si>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</si>
  <si>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</si>
  <si>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</si>
  <si>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</si>
  <si>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</si>
  <si>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</si>
  <si>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</si>
  <si>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</si>
  <si>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</si>
  <si>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</si>
  <si>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</si>
  <si>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</si>
  <si>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</si>
  <si>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</si>
  <si>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</si>
  <si>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</si>
  <si>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</si>
  <si>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</si>
  <si>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</si>
  <si>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</si>
  <si>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</si>
  <si>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</si>
  <si>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</si>
  <si>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</si>
  <si>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</si>
  <si>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</si>
  <si>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</si>
  <si>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</si>
  <si>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</si>
  <si>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</si>
  <si>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</si>
  <si>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</si>
  <si>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</si>
  <si>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</si>
  <si>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</si>
  <si>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</si>
  <si>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</si>
  <si>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</si>
  <si>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</si>
  <si>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</si>
  <si>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</si>
  <si>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</si>
  <si>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</si>
  <si>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</si>
  <si>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</si>
  <si>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</si>
  <si>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</si>
  <si>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</si>
  <si>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</si>
  <si>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</si>
  <si>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</si>
  <si>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</si>
  <si>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</si>
  <si>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</si>
  <si>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</si>
  <si>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</si>
  <si>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</si>
  <si>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</si>
  <si>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</si>
  <si>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</si>
  <si>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</si>
  <si>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</si>
  <si>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</si>
  <si>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</si>
  <si>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</si>
  <si>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</si>
  <si>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</si>
  <si>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</si>
  <si>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</si>
  <si>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</si>
  <si>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</si>
  <si>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</si>
  <si>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</si>
  <si>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</si>
  <si>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</si>
  <si>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</si>
  <si>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</si>
  <si>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</si>
  <si>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</si>
  <si>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</si>
  <si>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</si>
  <si>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</si>
  <si>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</si>
  <si>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</si>
  <si>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</si>
  <si>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</si>
  <si>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</si>
  <si>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</si>
  <si>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</si>
  <si>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</si>
  <si>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</si>
  <si>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</si>
  <si>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</si>
  <si>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</si>
  <si>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</si>
  <si>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</si>
  <si>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</si>
  <si>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</si>
  <si>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</si>
  <si>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</si>
  <si>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</si>
  <si>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</si>
  <si>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</si>
  <si>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</si>
  <si>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</si>
  <si>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</si>
  <si>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</si>
  <si>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</si>
  <si>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</si>
  <si>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</si>
  <si>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</si>
  <si>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</si>
  <si>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</si>
  <si>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</si>
  <si>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</si>
  <si>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</si>
  <si>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</si>
  <si>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</si>
  <si>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</si>
  <si>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</si>
  <si>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</si>
  <si>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</si>
  <si>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</si>
  <si>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</si>
  <si>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</si>
  <si>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</si>
  <si>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</si>
  <si>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</si>
  <si>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</si>
  <si>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</si>
  <si>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</si>
  <si>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</si>
  <si>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</si>
  <si>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</si>
  <si>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</si>
  <si>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</si>
  <si>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</si>
  <si>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</si>
  <si>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</si>
  <si>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</si>
  <si>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</si>
  <si>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</si>
  <si>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</si>
  <si>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</si>
  <si>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</si>
  <si>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</si>
  <si>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</si>
  <si>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</si>
  <si>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</si>
  <si>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</si>
  <si>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</si>
  <si>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</si>
  <si>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</si>
  <si>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</si>
  <si>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</si>
  <si>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</si>
  <si>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</si>
  <si>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</si>
  <si>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</si>
  <si>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</si>
  <si>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</si>
  <si>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</si>
  <si>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</si>
  <si>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</si>
  <si>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</si>
  <si>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</si>
  <si>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</si>
  <si>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</si>
  <si>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</si>
  <si>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</si>
  <si>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</si>
  <si>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</si>
  <si>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</si>
  <si>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</si>
  <si>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</si>
  <si>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</si>
  <si>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</si>
  <si>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</si>
  <si>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</si>
  <si>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</si>
  <si>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</si>
  <si>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</si>
  <si>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</si>
  <si>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</si>
  <si>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</si>
  <si>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</si>
  <si>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</si>
  <si>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</si>
  <si>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</si>
  <si>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</si>
  <si>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</si>
  <si>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</si>
  <si>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</si>
  <si>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</si>
  <si>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</si>
  <si>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</si>
  <si>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</si>
  <si>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</si>
  <si>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</si>
  <si>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</si>
  <si>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</si>
  <si>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</si>
  <si>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</si>
  <si>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</si>
  <si>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</si>
  <si>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</si>
  <si>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</si>
  <si>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</si>
  <si>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</si>
  <si>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</si>
  <si>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</si>
  <si>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</si>
  <si>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</si>
  <si>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</si>
  <si>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</si>
  <si>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</si>
  <si>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</si>
  <si>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</si>
  <si>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</si>
  <si>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</si>
  <si>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</si>
  <si>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</si>
  <si>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</si>
  <si>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</si>
  <si>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</si>
  <si>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</si>
  <si>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</si>
  <si>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</si>
  <si>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</si>
  <si>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</si>
  <si>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</si>
  <si>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</si>
  <si>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</si>
  <si>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</si>
  <si>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</si>
  <si>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</si>
  <si>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</si>
  <si>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</si>
  <si>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</si>
  <si>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</si>
  <si>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</si>
  <si>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</si>
  <si>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</si>
  <si>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</si>
  <si>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</si>
  <si>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</si>
  <si>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</si>
  <si>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</si>
  <si>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</si>
  <si>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</si>
  <si>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</si>
  <si>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</si>
  <si>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</si>
  <si>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</si>
  <si>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</si>
  <si>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</si>
  <si>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</si>
  <si>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</si>
  <si>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</si>
  <si>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</si>
  <si>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</si>
  <si>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</si>
  <si>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</si>
  <si>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</si>
  <si>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</si>
  <si>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</si>
  <si>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</si>
  <si>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</si>
  <si>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</si>
  <si>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</si>
  <si>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</si>
  <si>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</si>
  <si>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</si>
  <si>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</si>
  <si>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</si>
  <si>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</si>
  <si>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</si>
  <si>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</si>
  <si>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</si>
  <si>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</si>
  <si>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</si>
  <si>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</si>
  <si>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</si>
  <si>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</si>
  <si>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</si>
  <si>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</si>
  <si>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</si>
  <si>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</si>
  <si>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</si>
  <si>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</si>
  <si>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</si>
  <si>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</si>
  <si>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</si>
  <si>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</si>
  <si>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</si>
  <si>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</si>
  <si>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</si>
  <si>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</si>
  <si>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</si>
  <si>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</si>
  <si>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</si>
  <si>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</si>
  <si>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</si>
  <si>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</si>
  <si>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</si>
  <si>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</si>
  <si>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</si>
  <si>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</si>
  <si>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</si>
  <si>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</si>
  <si>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</si>
  <si>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</si>
  <si>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</si>
  <si>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</si>
  <si>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</si>
  <si>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</si>
  <si>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</si>
  <si>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</si>
  <si>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</si>
  <si>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</si>
  <si>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</si>
  <si>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</si>
  <si>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</si>
  <si>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</si>
  <si>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</si>
  <si>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</si>
  <si>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</si>
  <si>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</si>
  <si>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</si>
  <si>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</si>
  <si>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</si>
  <si>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</si>
  <si>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</si>
  <si>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</si>
  <si>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</si>
  <si>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</si>
  <si>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</si>
  <si>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</si>
  <si>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</si>
  <si>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</si>
  <si>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</si>
  <si>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</si>
  <si>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</si>
  <si>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</si>
  <si>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</si>
  <si>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</si>
  <si>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</si>
  <si>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</si>
  <si>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</si>
  <si>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</si>
  <si>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</si>
  <si>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</si>
  <si>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</si>
  <si>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</si>
  <si>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</si>
  <si>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</si>
  <si>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</si>
  <si>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</si>
  <si>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</si>
  <si>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</si>
  <si>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</si>
  <si>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</si>
  <si>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</si>
  <si>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</si>
  <si>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</si>
  <si>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</si>
  <si>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</si>
  <si>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</si>
  <si>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</si>
  <si>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</si>
  <si>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</si>
  <si>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</si>
  <si>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</si>
  <si>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</si>
  <si>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</si>
  <si>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</si>
  <si>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</si>
  <si>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</si>
  <si>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</si>
  <si>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</si>
  <si>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</si>
  <si>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</si>
  <si>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</si>
  <si>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</si>
  <si>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</si>
  <si>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</si>
  <si>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</si>
  <si>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</si>
  <si>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</si>
  <si>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</si>
  <si>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</si>
  <si>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</si>
  <si>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</si>
  <si>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</si>
  <si>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</si>
  <si>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</si>
  <si>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</si>
  <si>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</si>
  <si>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</si>
  <si>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</si>
  <si>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</si>
  <si>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</si>
  <si>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</si>
  <si>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</si>
  <si>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</si>
  <si>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</si>
  <si>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</si>
  <si>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</si>
  <si>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</si>
  <si>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</si>
  <si>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</si>
  <si>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</si>
  <si>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</si>
  <si>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</si>
  <si>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</si>
  <si>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</si>
  <si>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</si>
  <si>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</si>
  <si>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</si>
  <si>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</si>
  <si>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</si>
  <si>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</si>
  <si>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</si>
  <si>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</si>
  <si>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</si>
  <si>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</si>
  <si>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</si>
  <si>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</si>
  <si>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</si>
  <si>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</si>
  <si>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</si>
  <si>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</si>
  <si>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</si>
  <si>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</si>
  <si>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</si>
  <si>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</si>
  <si>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</si>
  <si>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</si>
  <si>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</si>
  <si>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</si>
  <si>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</si>
  <si>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</si>
  <si>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</si>
  <si>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</si>
  <si>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</si>
  <si>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</si>
  <si>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</si>
  <si>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</si>
  <si>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</si>
  <si>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</si>
  <si>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</si>
  <si>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</si>
  <si>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</si>
  <si>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</si>
  <si>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</si>
  <si>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</si>
  <si>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</si>
  <si>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</si>
  <si>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</si>
  <si>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</si>
  <si>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</si>
  <si>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</si>
  <si>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</si>
  <si>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</si>
  <si>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</si>
  <si>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</si>
  <si>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</si>
  <si>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</si>
  <si>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</si>
  <si>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</si>
  <si>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</si>
  <si>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</si>
  <si>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</si>
  <si>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</si>
  <si>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</si>
  <si>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</si>
  <si>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</si>
  <si>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</si>
  <si>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</si>
  <si>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</si>
  <si>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</si>
  <si>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</si>
  <si>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</si>
  <si>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</si>
  <si>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</si>
  <si>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</si>
  <si>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</si>
  <si>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</si>
  <si>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</si>
  <si>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</si>
  <si>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</si>
  <si>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</si>
  <si>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</si>
  <si>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</si>
  <si>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</si>
  <si>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</si>
  <si>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</si>
  <si>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</si>
  <si>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</si>
  <si>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</si>
  <si>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</si>
  <si>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</si>
  <si>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</si>
  <si>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</si>
  <si>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</si>
  <si>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</si>
  <si>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</si>
  <si>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</si>
  <si>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</si>
  <si>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</si>
  <si>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</si>
  <si>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</si>
  <si>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</si>
  <si>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</si>
  <si>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</si>
  <si>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</si>
  <si>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</si>
  <si>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</si>
  <si>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</si>
  <si>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</si>
  <si>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</si>
  <si>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</si>
  <si>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</si>
  <si>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</si>
  <si>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</si>
  <si>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</si>
  <si>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</si>
  <si>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</si>
  <si>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</si>
  <si>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</si>
  <si>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</si>
  <si>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</si>
  <si>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</si>
  <si>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</si>
  <si>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</si>
  <si>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</si>
  <si>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</si>
  <si>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</si>
  <si>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</si>
  <si>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</si>
  <si>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</si>
  <si>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</si>
  <si>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</si>
  <si>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</si>
  <si>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</si>
  <si>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</si>
  <si>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</si>
  <si>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</si>
  <si>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</si>
  <si>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</si>
  <si>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</si>
  <si>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</si>
  <si>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</si>
  <si>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</si>
  <si>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</si>
  <si>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</si>
  <si>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</si>
  <si>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</si>
  <si>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</si>
  <si>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</si>
  <si>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</si>
  <si>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</si>
  <si>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</si>
  <si>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</si>
  <si>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</si>
  <si>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</si>
  <si>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</si>
  <si>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</si>
  <si>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</si>
  <si>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</si>
  <si>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</si>
  <si>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</si>
  <si>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</si>
  <si>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</si>
  <si>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</si>
  <si>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</si>
  <si>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</si>
  <si>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</si>
  <si>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</si>
  <si>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</si>
  <si>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</si>
  <si>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</si>
  <si>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</si>
  <si>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</si>
  <si>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</si>
  <si>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</si>
  <si>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</si>
  <si>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</si>
  <si>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</si>
  <si>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</si>
  <si>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</si>
  <si>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</si>
  <si>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</si>
  <si>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</si>
  <si>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</si>
  <si>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</si>
  <si>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</si>
  <si>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</si>
  <si>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</si>
  <si>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</si>
  <si>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</si>
  <si>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</si>
  <si>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</si>
  <si>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</si>
  <si>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</si>
  <si>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</si>
  <si>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</si>
  <si>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</si>
  <si>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</si>
  <si>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</si>
  <si>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</si>
  <si>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</si>
  <si>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</si>
  <si>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</si>
  <si>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</si>
  <si>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</si>
  <si>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</si>
  <si>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</si>
  <si>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</si>
  <si>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</si>
  <si>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</si>
  <si>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</si>
  <si>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</si>
  <si>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</si>
  <si>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</si>
  <si>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</si>
  <si>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</si>
  <si>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</si>
  <si>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</si>
  <si>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</si>
  <si>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</si>
  <si>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</si>
  <si>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</si>
  <si>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</si>
  <si>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</si>
  <si>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</si>
  <si>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</si>
  <si>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</si>
  <si>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</si>
  <si>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</si>
  <si>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</si>
  <si>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</si>
  <si>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</si>
  <si>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</si>
  <si>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</si>
  <si>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</si>
  <si>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</si>
  <si>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</si>
  <si>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</si>
  <si>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</si>
  <si>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</si>
  <si>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</si>
  <si>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</si>
  <si>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</si>
  <si>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</si>
  <si>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</si>
  <si>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</si>
  <si>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</si>
  <si>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</si>
  <si>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</si>
  <si>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</si>
  <si>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</si>
  <si>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</si>
  <si>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</si>
  <si>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</si>
  <si>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</si>
  <si>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</si>
  <si>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</si>
  <si>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</si>
  <si>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</si>
  <si>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</si>
  <si>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</si>
  <si>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</si>
  <si>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</si>
  <si>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</si>
  <si>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</si>
  <si>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</si>
  <si>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</si>
  <si>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</si>
  <si>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</si>
  <si>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</si>
  <si>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</si>
  <si>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</si>
  <si>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</si>
  <si>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</si>
  <si>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</si>
  <si>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</si>
  <si>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</si>
  <si>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</si>
  <si>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</si>
  <si>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</si>
  <si>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</si>
  <si>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</si>
  <si>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</si>
  <si>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</si>
  <si>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</si>
  <si>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</si>
  <si>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</si>
  <si>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</si>
  <si>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</si>
  <si>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</si>
  <si>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</si>
  <si>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</si>
  <si>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</si>
  <si>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</si>
  <si>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</si>
  <si>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</si>
  <si>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</si>
  <si>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</si>
  <si>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</si>
  <si>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</si>
  <si>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</si>
  <si>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</si>
  <si>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</si>
  <si>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</si>
  <si>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</si>
  <si>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</si>
  <si>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</si>
  <si>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</si>
  <si>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</si>
  <si>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</si>
  <si>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</si>
  <si>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</si>
  <si>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</si>
  <si>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</si>
  <si>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</si>
  <si>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</si>
  <si>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</si>
  <si>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</si>
  <si>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</si>
  <si>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</si>
  <si>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</si>
  <si>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</si>
  <si>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</si>
  <si>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</si>
  <si>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</si>
  <si>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</si>
  <si>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</si>
  <si>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</si>
  <si>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</si>
  <si>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</si>
  <si>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</si>
  <si>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</si>
  <si>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</si>
  <si>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</si>
  <si>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</si>
  <si>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</si>
  <si>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</si>
  <si>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</si>
  <si>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</si>
  <si>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</si>
  <si>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</si>
  <si>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</si>
  <si>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</si>
  <si>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</si>
  <si>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</si>
  <si>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</si>
  <si>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</si>
  <si>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</si>
  <si>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</si>
  <si>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</si>
  <si>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</si>
  <si>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</si>
  <si>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</si>
  <si>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</si>
  <si>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</si>
  <si>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</si>
  <si>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</si>
  <si>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</si>
  <si>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</si>
  <si>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</si>
  <si>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</si>
  <si>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</si>
  <si>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</si>
  <si>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</si>
  <si>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</si>
  <si>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</si>
  <si>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</si>
  <si>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</si>
  <si>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</si>
  <si>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</si>
  <si>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</si>
  <si>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</si>
  <si>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</si>
  <si>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</si>
  <si>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</si>
  <si>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</si>
  <si>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</si>
  <si>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</si>
  <si>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</si>
  <si>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</si>
  <si>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</si>
  <si>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</si>
  <si>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</si>
  <si>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</si>
  <si>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</si>
  <si>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</si>
  <si>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</si>
  <si>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</si>
  <si>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</si>
  <si>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</si>
  <si>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</si>
  <si>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</si>
  <si>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</si>
  <si>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</si>
  <si>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</si>
  <si>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</si>
  <si>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</si>
  <si>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</si>
  <si>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</si>
  <si>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</si>
  <si>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</si>
  <si>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</si>
  <si>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</si>
  <si>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</si>
  <si>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</si>
  <si>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</si>
  <si>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</si>
  <si>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</si>
  <si>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</si>
  <si>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</si>
  <si>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</si>
  <si>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</si>
  <si>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</si>
  <si>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</si>
  <si>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</si>
  <si>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</si>
  <si>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</si>
  <si>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</si>
  <si>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</si>
  <si>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</si>
  <si>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</si>
  <si>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</si>
  <si>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</si>
  <si>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</si>
  <si>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</si>
  <si>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</si>
  <si>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</si>
  <si>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</si>
  <si>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</si>
  <si>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</si>
  <si>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</si>
  <si>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</si>
  <si>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</si>
  <si>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</si>
  <si>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</si>
  <si>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</si>
  <si>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</si>
  <si>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</si>
  <si>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</si>
  <si>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</si>
  <si>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</si>
  <si>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</si>
  <si>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</si>
  <si>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</si>
  <si>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</si>
  <si>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</si>
  <si>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</si>
  <si>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</si>
  <si>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</si>
  <si>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</si>
  <si>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</si>
  <si>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</si>
  <si>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</si>
  <si>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</si>
  <si>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</si>
  <si>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</si>
  <si>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</si>
  <si>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</si>
  <si>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</si>
  <si>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</si>
  <si>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</si>
  <si>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</si>
  <si>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</si>
  <si>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</si>
  <si>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</si>
  <si>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</si>
  <si>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</si>
  <si>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</si>
  <si>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</si>
  <si>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</si>
  <si>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</si>
  <si>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</si>
  <si>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</si>
  <si>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</si>
  <si>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</si>
  <si>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</si>
  <si>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</si>
  <si>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</si>
  <si>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</si>
  <si>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</si>
  <si>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</si>
  <si>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</si>
  <si>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</si>
  <si>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</si>
  <si>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</si>
  <si>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</si>
  <si>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</si>
  <si>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</si>
  <si>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</si>
  <si>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</si>
  <si>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</si>
  <si>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</si>
  <si>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</si>
  <si>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</si>
  <si>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</si>
  <si>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</si>
  <si>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</si>
  <si>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</si>
  <si>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</si>
  <si>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</si>
  <si>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</si>
  <si>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</si>
  <si>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</si>
  <si>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</si>
  <si>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</si>
  <si>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</si>
  <si>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</si>
  <si>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</si>
  <si>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</si>
  <si>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</si>
  <si>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</si>
  <si>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</si>
  <si>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</si>
  <si>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</si>
  <si>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</si>
  <si>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</si>
  <si>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</si>
  <si>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</si>
  <si>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</si>
  <si>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</si>
  <si>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</si>
  <si>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</si>
  <si>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</si>
  <si>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</si>
  <si>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</si>
  <si>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</si>
  <si>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</si>
  <si>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</si>
  <si>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</si>
  <si>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</si>
  <si>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</si>
  <si>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</si>
  <si>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</si>
  <si>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</si>
  <si>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</si>
  <si>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</si>
  <si>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</si>
  <si>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</si>
  <si>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</si>
  <si>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</si>
  <si>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</si>
  <si>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</si>
  <si>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</si>
  <si>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</si>
  <si>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</si>
  <si>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</si>
  <si>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</si>
  <si>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</si>
  <si>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</si>
  <si>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</si>
  <si>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</si>
  <si>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</si>
  <si>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</si>
  <si>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</si>
  <si>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</si>
  <si>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</si>
  <si>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</si>
  <si>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</si>
  <si>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</si>
  <si>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</si>
  <si>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</si>
  <si>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</si>
  <si>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</si>
  <si>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</si>
  <si>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</si>
  <si>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</si>
  <si>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</si>
  <si>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</si>
  <si>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</si>
  <si>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</si>
  <si>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</si>
  <si>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</si>
  <si>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</si>
  <si>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</si>
  <si>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</si>
  <si>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</si>
  <si>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</si>
  <si>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</si>
  <si>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</si>
  <si>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</si>
  <si>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</si>
  <si>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</si>
  <si>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</si>
  <si>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</si>
  <si>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</si>
  <si>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</si>
  <si>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</si>
  <si>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</si>
  <si>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</si>
  <si>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</si>
  <si>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</si>
  <si>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</si>
  <si>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</si>
  <si>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</si>
  <si>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</si>
  <si>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</si>
  <si>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</si>
  <si>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</si>
  <si>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</si>
  <si>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</si>
  <si>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</si>
  <si>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</si>
  <si>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</si>
  <si>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</si>
  <si>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</si>
  <si>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</si>
  <si>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</si>
  <si>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</si>
  <si>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</si>
  <si>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</si>
  <si>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</si>
  <si>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</si>
  <si>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</si>
  <si>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</si>
  <si>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</si>
  <si>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</si>
  <si>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</si>
  <si>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</si>
  <si>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</si>
  <si>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</si>
  <si>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</si>
  <si>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</si>
  <si>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</si>
  <si>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</si>
  <si>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</si>
  <si>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</si>
  <si>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</si>
  <si>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</si>
  <si>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</si>
  <si>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</si>
  <si>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</si>
  <si>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</si>
  <si>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</si>
  <si>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</si>
  <si>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</si>
  <si>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</si>
  <si>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</si>
  <si>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</si>
  <si>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</si>
  <si>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</si>
  <si>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</si>
  <si>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</si>
  <si>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</si>
  <si>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</si>
  <si>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</si>
  <si>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</si>
  <si>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</si>
  <si>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</si>
  <si>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</si>
  <si>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</si>
  <si>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</si>
  <si>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</si>
  <si>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</si>
  <si>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</si>
  <si>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</si>
  <si>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</si>
  <si>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</si>
  <si>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</si>
  <si>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</si>
  <si>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</si>
  <si>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</si>
  <si>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</si>
  <si>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</si>
  <si>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</si>
  <si>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</si>
  <si>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</si>
  <si>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</si>
  <si>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</si>
  <si>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</si>
  <si>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</si>
  <si>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</si>
  <si>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</si>
  <si>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</si>
  <si>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</si>
  <si>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</si>
  <si>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</si>
  <si>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</si>
  <si>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</si>
  <si>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</si>
  <si>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</si>
  <si>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</si>
  <si>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</si>
  <si>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</si>
  <si>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</si>
  <si>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</si>
  <si>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</si>
  <si>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</si>
  <si>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</si>
  <si>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</si>
  <si>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</si>
  <si>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</si>
  <si>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</si>
  <si>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</si>
  <si>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</si>
  <si>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</si>
  <si>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</si>
  <si>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</si>
  <si>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</si>
  <si>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</si>
  <si>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</si>
  <si>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</si>
  <si>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</si>
  <si>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</si>
  <si>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</si>
  <si>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</si>
  <si>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</si>
  <si>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</si>
  <si>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</si>
  <si>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</si>
  <si>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</si>
  <si>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</si>
  <si>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</si>
  <si>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</si>
  <si>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</si>
  <si>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</si>
  <si>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</si>
  <si>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</si>
  <si>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</si>
  <si>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</si>
  <si>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</si>
  <si>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</si>
  <si>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</si>
  <si>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</si>
  <si>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</si>
  <si>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</si>
  <si>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</si>
  <si>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</si>
  <si>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</si>
  <si>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</si>
  <si>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</si>
  <si>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</si>
  <si>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</si>
  <si>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</si>
  <si>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</si>
  <si>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</si>
  <si>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</si>
  <si>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</si>
  <si>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</si>
  <si>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</si>
  <si>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</si>
  <si>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</si>
  <si>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</si>
  <si>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</si>
  <si>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</si>
  <si>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</si>
  <si>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</si>
  <si>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</si>
  <si>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</si>
  <si>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</si>
  <si>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</si>
  <si>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</si>
  <si>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</si>
  <si>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</si>
  <si>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</si>
  <si>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</si>
  <si>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</si>
  <si>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</si>
  <si>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</si>
  <si>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</si>
  <si>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</si>
  <si>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</si>
  <si>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</si>
  <si>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</si>
  <si>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</si>
  <si>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</si>
  <si>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</si>
  <si>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</si>
  <si>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</si>
  <si>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</si>
  <si>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</si>
  <si>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</si>
  <si>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</si>
  <si>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</si>
  <si>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</si>
  <si>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</si>
  <si>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</si>
  <si>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</si>
  <si>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</si>
  <si>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</si>
  <si>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</si>
  <si>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</si>
  <si>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</si>
  <si>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</si>
  <si>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</si>
  <si>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</si>
  <si>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</si>
  <si>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</si>
  <si>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</si>
  <si>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</si>
  <si>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</si>
  <si>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</si>
  <si>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</si>
  <si>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</si>
  <si>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</si>
  <si>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</si>
  <si>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</si>
  <si>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</si>
  <si>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</si>
  <si>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</si>
  <si>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</si>
  <si>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</si>
  <si>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</si>
  <si>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</si>
  <si>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</si>
  <si>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</si>
  <si>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</si>
  <si>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</si>
  <si>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</si>
  <si>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</si>
  <si>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</si>
  <si>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</si>
  <si>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</si>
  <si>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</si>
  <si>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</si>
  <si>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</si>
  <si>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</si>
  <si>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</si>
  <si>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</si>
  <si>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</si>
  <si>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</si>
  <si>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</si>
  <si>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</si>
  <si>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</si>
  <si>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</si>
  <si>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</si>
  <si>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</si>
  <si>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</si>
  <si>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</si>
  <si>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</si>
  <si>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</si>
  <si>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</si>
  <si>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</si>
  <si>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</si>
  <si>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</si>
  <si>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</si>
  <si>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</si>
  <si>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</si>
  <si>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</si>
  <si>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</si>
  <si>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</si>
  <si>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</si>
  <si>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</si>
  <si>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</si>
  <si>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</si>
  <si>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</si>
  <si>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</si>
  <si>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</si>
  <si>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</si>
  <si>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</si>
  <si>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</si>
  <si>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</si>
  <si>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</si>
  <si>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</si>
  <si>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</si>
  <si>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</si>
  <si>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</si>
  <si>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</si>
  <si>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</si>
  <si>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</si>
  <si>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</si>
  <si>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</si>
  <si>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</si>
  <si>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</si>
  <si>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</si>
  <si>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</si>
  <si>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</si>
  <si>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</si>
  <si>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</si>
  <si>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</si>
  <si>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</si>
  <si>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</si>
  <si>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</si>
  <si>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</si>
  <si>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</si>
  <si>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</si>
  <si>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</si>
  <si>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</si>
  <si>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</si>
  <si>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</si>
  <si>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</si>
  <si>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</si>
  <si>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</si>
  <si>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</si>
  <si>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</si>
  <si>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</si>
  <si>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</si>
  <si>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</si>
  <si>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</si>
  <si>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</si>
  <si>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</si>
  <si>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</si>
  <si>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</si>
  <si>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</si>
  <si>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</si>
  <si>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</si>
  <si>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</si>
  <si>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</si>
  <si>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</si>
  <si>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</si>
  <si>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</si>
  <si>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</si>
  <si>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</si>
  <si>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</si>
  <si>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</si>
  <si>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</si>
  <si>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</si>
  <si>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</si>
  <si>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</si>
  <si>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</si>
  <si>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</si>
  <si>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</si>
  <si>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</si>
  <si>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</si>
  <si>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</si>
  <si>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</si>
  <si>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</si>
  <si>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</si>
  <si>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</si>
  <si>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</si>
  <si>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</si>
  <si>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</si>
  <si>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</si>
  <si>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</si>
  <si>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</si>
  <si>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</si>
  <si>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</si>
  <si>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</si>
  <si>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</si>
  <si>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</si>
  <si>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</si>
  <si>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</si>
  <si>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</si>
  <si>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</si>
  <si>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</si>
  <si>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</si>
  <si>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</si>
  <si>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</si>
  <si>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</si>
  <si>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</si>
  <si>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</si>
  <si>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</si>
  <si>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</si>
  <si>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</si>
  <si>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</si>
  <si>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</si>
  <si>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</si>
  <si>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</si>
  <si>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</si>
  <si>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</si>
  <si>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</si>
  <si>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</si>
  <si>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</si>
  <si>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</si>
  <si>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</si>
  <si>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</si>
  <si>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</si>
  <si>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</si>
  <si>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</si>
  <si>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</si>
  <si>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</si>
  <si>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</si>
  <si>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</si>
  <si>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</si>
  <si>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</si>
  <si>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</si>
  <si>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</si>
  <si>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</si>
  <si>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</si>
  <si>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</si>
  <si>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</si>
  <si>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</si>
  <si>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</si>
  <si>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</si>
  <si>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</si>
  <si>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</si>
  <si>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</si>
  <si>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</si>
  <si>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</si>
  <si>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</si>
  <si>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</si>
  <si>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</si>
  <si>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</si>
  <si>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</si>
  <si>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</si>
  <si>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</si>
  <si>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</si>
  <si>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</si>
  <si>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</si>
  <si>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</si>
  <si>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</si>
  <si>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</si>
  <si>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</si>
  <si>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</si>
  <si>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</si>
  <si>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</si>
  <si>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</si>
  <si>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</si>
  <si>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</si>
  <si>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</si>
  <si>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</si>
  <si>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</si>
  <si>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</si>
  <si>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</si>
  <si>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</si>
  <si>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</si>
  <si>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</si>
  <si>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</si>
  <si>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</si>
  <si>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</si>
  <si>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</si>
  <si>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</si>
  <si>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</si>
  <si>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</si>
  <si>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</si>
  <si>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</si>
  <si>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</si>
  <si>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</si>
  <si>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</si>
  <si>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</si>
  <si>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</si>
  <si>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</si>
  <si>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</si>
  <si>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</si>
  <si>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</si>
  <si>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</si>
  <si>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</si>
  <si>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</si>
  <si>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</si>
  <si>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</si>
  <si>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</si>
  <si>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</si>
  <si>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</si>
  <si>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</si>
  <si>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</si>
  <si>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</si>
  <si>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</si>
  <si>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</si>
  <si>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</si>
  <si>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</si>
  <si>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</si>
  <si>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</si>
  <si>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</si>
  <si>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</si>
  <si>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</si>
  <si>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</si>
  <si>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</si>
  <si>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</si>
  <si>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</si>
  <si>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</si>
  <si>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</si>
  <si>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</si>
  <si>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</si>
  <si>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</si>
  <si>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</si>
  <si>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</si>
  <si>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</si>
  <si>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</si>
  <si>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</si>
  <si>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</si>
  <si>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</si>
  <si>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</si>
  <si>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</si>
  <si>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</si>
  <si>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</si>
  <si>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</si>
  <si>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</si>
  <si>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</si>
  <si>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</si>
  <si>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</si>
  <si>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</si>
  <si>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</si>
  <si>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</si>
  <si>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</si>
  <si>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</si>
  <si>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</si>
  <si>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</si>
  <si>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</si>
  <si>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</si>
  <si>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</si>
  <si>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</si>
  <si>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</si>
  <si>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</si>
  <si>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</si>
  <si>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</si>
  <si>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</si>
  <si>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</si>
  <si>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</si>
  <si>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</si>
  <si>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</si>
  <si>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</si>
  <si>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</si>
  <si>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</si>
  <si>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</si>
  <si>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</si>
  <si>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</si>
  <si>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</si>
  <si>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</si>
  <si>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</si>
  <si>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</si>
  <si>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</si>
  <si>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</si>
  <si>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</si>
  <si>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</si>
  <si>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</si>
  <si>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</si>
  <si>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</si>
  <si>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</si>
  <si>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</si>
  <si>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</si>
  <si>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</si>
  <si>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</si>
  <si>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</si>
  <si>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</si>
  <si>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</si>
  <si>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</si>
  <si>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</si>
  <si>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</si>
  <si>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</si>
  <si>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</si>
  <si>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</si>
  <si>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</si>
  <si>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</si>
  <si>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</si>
  <si>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</si>
  <si>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</si>
  <si>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</si>
  <si>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</si>
  <si>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</si>
  <si>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</si>
  <si>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</si>
  <si>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</si>
  <si>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</si>
  <si>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</si>
  <si>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</si>
  <si>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</si>
  <si>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</si>
  <si>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</si>
  <si>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</si>
  <si>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</si>
  <si>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</si>
  <si>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</si>
  <si>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</si>
  <si>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</si>
  <si>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</si>
  <si>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</si>
  <si>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</si>
  <si>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</si>
  <si>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</si>
  <si>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</si>
  <si>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</si>
  <si>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</si>
  <si>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</si>
  <si>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</si>
  <si>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</si>
  <si>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</si>
  <si>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</si>
  <si>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</si>
  <si>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</si>
  <si>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</si>
  <si>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</si>
  <si>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</si>
  <si>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</si>
  <si>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</si>
  <si>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</si>
  <si>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</si>
  <si>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</si>
  <si>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</si>
  <si>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</si>
  <si>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</si>
  <si>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</si>
  <si>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</si>
  <si>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</si>
  <si>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</si>
  <si>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</si>
  <si>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</si>
  <si>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</si>
  <si>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</si>
  <si>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</si>
  <si>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</si>
  <si>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</si>
  <si>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</si>
  <si>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</si>
  <si>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</si>
  <si>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</si>
  <si>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</si>
  <si>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</si>
  <si>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</si>
  <si>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</si>
  <si>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</si>
  <si>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</si>
  <si>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</si>
  <si>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</si>
  <si>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</si>
  <si>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</si>
  <si>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</si>
  <si>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</si>
  <si>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</si>
  <si>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</si>
  <si>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</si>
  <si>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</si>
  <si>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</si>
  <si>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</si>
  <si>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</si>
  <si>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</si>
  <si>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</si>
  <si>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</si>
  <si>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</si>
  <si>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</si>
  <si>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</si>
  <si>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</si>
  <si>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</si>
  <si>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</si>
  <si>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</si>
  <si>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</si>
  <si>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</si>
  <si>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</si>
  <si>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</si>
  <si>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</si>
  <si>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</si>
  <si>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</si>
  <si>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</si>
  <si>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</si>
  <si>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</si>
  <si>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</si>
  <si>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</si>
  <si>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</si>
  <si>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</si>
  <si>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</si>
  <si>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</si>
  <si>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</si>
  <si>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</si>
  <si>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</si>
  <si>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</si>
  <si>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</si>
  <si>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</si>
  <si>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</si>
  <si>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</si>
  <si>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</si>
  <si>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</si>
  <si>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</si>
  <si>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</si>
  <si>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</si>
  <si>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</si>
  <si>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</si>
  <si>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</si>
  <si>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</si>
  <si>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</si>
  <si>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</si>
  <si>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</si>
  <si>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</si>
  <si>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</si>
  <si>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</si>
  <si>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</si>
  <si>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</si>
  <si>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</si>
  <si>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</si>
  <si>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</si>
  <si>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</si>
  <si>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</si>
  <si>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</si>
  <si>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</si>
  <si>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</si>
  <si>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</si>
  <si>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</si>
  <si>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</si>
  <si>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</si>
  <si>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</si>
  <si>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</si>
  <si>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</si>
  <si>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</si>
  <si>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</si>
  <si>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</si>
  <si>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</si>
  <si>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</si>
  <si>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</si>
  <si>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</si>
  <si>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</si>
  <si>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</si>
  <si>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</si>
  <si>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</si>
  <si>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</si>
  <si>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</si>
  <si>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</si>
  <si>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</si>
  <si>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</si>
  <si>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</si>
  <si>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</si>
  <si>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</si>
  <si>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</si>
  <si>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</si>
  <si>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</si>
  <si>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</si>
  <si>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</si>
  <si>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</si>
  <si>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</si>
  <si>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</si>
  <si>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</si>
  <si>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</si>
  <si>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</si>
  <si>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</si>
  <si>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</si>
  <si>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</si>
  <si>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</si>
  <si>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</si>
  <si>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</si>
  <si>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</si>
  <si>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</si>
  <si>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</si>
  <si>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</si>
  <si>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</si>
  <si>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</si>
  <si>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</si>
  <si>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</si>
  <si>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</si>
  <si>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</si>
  <si>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</si>
  <si>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</si>
  <si>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</si>
  <si>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</si>
  <si>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</si>
  <si>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</si>
  <si>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</si>
  <si>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</si>
  <si>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</si>
  <si>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</si>
  <si>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</si>
  <si>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</si>
  <si>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</si>
  <si>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</si>
  <si>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</si>
  <si>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</si>
  <si>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</si>
  <si>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</si>
  <si>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</si>
  <si>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</si>
  <si>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</si>
  <si>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</si>
  <si>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</si>
  <si>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</si>
  <si>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</si>
  <si>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</si>
  <si>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</si>
  <si>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</si>
  <si>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</si>
  <si>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</si>
  <si>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</si>
  <si>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</si>
  <si>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</si>
  <si>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</si>
  <si>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</si>
  <si>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</si>
  <si>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</si>
  <si>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</si>
  <si>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</si>
  <si>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</si>
  <si>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</si>
  <si>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</si>
  <si>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</si>
  <si>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</si>
  <si>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</si>
  <si>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</si>
  <si>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</si>
  <si>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</si>
  <si>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</si>
  <si>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</si>
  <si>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</si>
  <si>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</si>
  <si>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</si>
  <si>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</si>
  <si>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</si>
  <si>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</si>
  <si>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</si>
  <si>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</si>
  <si>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</si>
  <si>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</si>
  <si>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</si>
  <si>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</si>
  <si>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</si>
  <si>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</si>
  <si>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</si>
  <si>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</si>
  <si>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</si>
  <si>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</si>
  <si>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</si>
  <si>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</si>
  <si>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</si>
  <si>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</si>
  <si>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</si>
  <si>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</si>
  <si>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</si>
  <si>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</si>
  <si>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</si>
  <si>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</si>
  <si>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</si>
  <si>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</si>
  <si>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</si>
  <si>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</si>
  <si>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</si>
  <si>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</si>
  <si>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</si>
  <si>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</si>
  <si>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</si>
  <si>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</si>
  <si>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</si>
  <si>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</si>
  <si>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</si>
  <si>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</si>
  <si>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</si>
  <si>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</si>
  <si>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</si>
  <si>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</si>
  <si>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</si>
  <si>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</si>
  <si>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</si>
  <si>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</si>
  <si>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</si>
  <si>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</si>
  <si>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</si>
  <si>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</si>
  <si>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</si>
  <si>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</si>
  <si>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</si>
  <si>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</si>
  <si>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</si>
  <si>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</si>
  <si>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</si>
  <si>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</si>
  <si>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</si>
  <si>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</si>
  <si>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</si>
  <si>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</si>
  <si>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</si>
  <si>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</si>
  <si>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</si>
  <si>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</si>
  <si>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</si>
  <si>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</si>
  <si>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</si>
  <si>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</si>
  <si>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</si>
  <si>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</si>
  <si>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</si>
  <si>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</si>
  <si>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</si>
  <si>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</si>
  <si>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</si>
  <si>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</si>
  <si>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</si>
  <si>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</si>
  <si>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</si>
  <si>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</si>
  <si>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</si>
  <si>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</si>
  <si>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</si>
  <si>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</si>
  <si>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</si>
  <si>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</si>
  <si>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</si>
  <si>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</si>
  <si>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</si>
  <si>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</si>
  <si>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</si>
  <si>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</si>
  <si>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</si>
  <si>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</si>
  <si>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</si>
  <si>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</si>
  <si>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</si>
  <si>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</si>
  <si>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</si>
  <si>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</si>
  <si>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</si>
  <si>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</si>
  <si>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</si>
  <si>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</si>
  <si>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</si>
  <si>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</si>
  <si>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</si>
  <si>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</si>
  <si>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</si>
  <si>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</si>
  <si>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</si>
  <si>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</si>
  <si>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</si>
  <si>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</si>
  <si>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</si>
  <si>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</si>
  <si>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</si>
  <si>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</si>
  <si>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</si>
  <si>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</si>
  <si>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</si>
  <si>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</si>
  <si>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</si>
  <si>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</si>
  <si>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</si>
  <si>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</si>
  <si>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</si>
  <si>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</si>
  <si>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</si>
  <si>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</si>
  <si>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</si>
  <si>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</si>
  <si>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</si>
  <si>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</si>
  <si>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</si>
  <si>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</si>
  <si>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</si>
  <si>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</si>
  <si>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</si>
  <si>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</si>
  <si>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</si>
  <si>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</si>
  <si>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</si>
  <si>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</si>
  <si>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</si>
  <si>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</si>
  <si>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</si>
  <si>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</si>
  <si>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</si>
  <si>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</si>
  <si>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</si>
  <si>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</si>
  <si>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</si>
  <si>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</si>
  <si>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</si>
  <si>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</si>
  <si>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</si>
  <si>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</si>
  <si>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</si>
  <si>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</si>
  <si>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</si>
  <si>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</si>
  <si>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</si>
  <si>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</si>
  <si>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</si>
  <si>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</si>
  <si>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</si>
  <si>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</si>
  <si>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</si>
  <si>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</si>
  <si>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</si>
  <si>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</si>
  <si>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</si>
  <si>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</si>
  <si>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</si>
  <si>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</si>
  <si>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</si>
  <si>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</si>
  <si>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</si>
  <si>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</si>
  <si>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</si>
  <si>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</si>
  <si>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</si>
  <si>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</si>
  <si>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</si>
  <si>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</si>
  <si>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</si>
  <si>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</si>
  <si>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</si>
  <si>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</si>
  <si>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</si>
  <si>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</si>
  <si>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</si>
  <si>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</si>
  <si>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</si>
  <si>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</si>
  <si>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</si>
  <si>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</si>
  <si>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</si>
  <si>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</si>
  <si>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</si>
  <si>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</si>
  <si>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</si>
  <si>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</si>
  <si>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</si>
  <si>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</si>
  <si>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</si>
  <si>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</si>
  <si>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</si>
  <si>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</si>
  <si>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</si>
  <si>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</si>
  <si>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</si>
  <si>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</si>
  <si>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</si>
  <si>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</si>
  <si>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</si>
  <si>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</si>
  <si>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</si>
  <si>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</si>
  <si>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</si>
  <si>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</si>
  <si>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</si>
  <si>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</si>
  <si>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</si>
  <si>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</si>
  <si>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</si>
  <si>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</si>
  <si>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</si>
  <si>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</si>
  <si>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</si>
  <si>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</si>
  <si>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</si>
  <si>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</si>
  <si>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</si>
  <si>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</si>
  <si>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</si>
  <si>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</si>
  <si>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</si>
  <si>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</si>
  <si>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</si>
  <si>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</si>
  <si>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</si>
  <si>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</si>
  <si>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</si>
  <si>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</si>
  <si>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</si>
  <si>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</si>
  <si>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</si>
  <si>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</si>
  <si>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</si>
  <si>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</si>
  <si>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</si>
  <si>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</si>
  <si>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</si>
  <si>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</si>
  <si>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</si>
  <si>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</si>
  <si>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</si>
  <si>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</si>
  <si>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</si>
  <si>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</si>
  <si>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</si>
  <si>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</si>
  <si>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</si>
  <si>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</si>
  <si>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</si>
  <si>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</si>
  <si>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</si>
  <si>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</si>
  <si>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</si>
  <si>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</si>
  <si>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</si>
  <si>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</si>
  <si>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</si>
  <si>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</si>
  <si>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</si>
  <si>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</si>
  <si>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</si>
  <si>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</si>
  <si>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</si>
  <si>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</si>
  <si>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</si>
  <si>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</si>
  <si>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</si>
  <si>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</si>
  <si>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</si>
  <si>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</si>
  <si>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</si>
  <si>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</si>
  <si>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</si>
  <si>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</si>
  <si>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</si>
  <si>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</si>
  <si>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</si>
  <si>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</si>
  <si>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</si>
  <si>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</si>
  <si>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</si>
  <si>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</si>
  <si>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</si>
  <si>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</si>
  <si>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</si>
  <si>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</si>
  <si>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</si>
  <si>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</si>
  <si>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</si>
  <si>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</si>
  <si>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</si>
  <si>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</si>
  <si>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</si>
  <si>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</si>
  <si>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</si>
  <si>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</si>
  <si>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</si>
  <si>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</si>
  <si>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</si>
  <si>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</si>
  <si>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</si>
  <si>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</si>
  <si>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</si>
  <si>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</si>
  <si>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</si>
  <si>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</si>
  <si>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</si>
  <si>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</si>
  <si>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</si>
  <si>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</si>
  <si>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</si>
  <si>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</si>
  <si>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</si>
  <si>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</si>
  <si>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</si>
  <si>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</si>
  <si>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</si>
  <si>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</si>
  <si>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</si>
  <si>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</si>
  <si>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</si>
  <si>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</si>
  <si>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</si>
  <si>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</si>
  <si>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</si>
  <si>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</si>
  <si>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</si>
  <si>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</si>
  <si>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</si>
  <si>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</si>
  <si>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</si>
  <si>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</si>
  <si>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</si>
  <si>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</si>
  <si>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</si>
  <si>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</si>
  <si>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</si>
  <si>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</si>
  <si>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</si>
  <si>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</si>
  <si>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</si>
  <si>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</si>
  <si>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</si>
  <si>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</si>
  <si>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</si>
  <si>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</si>
  <si>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</si>
  <si>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</si>
  <si>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</si>
  <si>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</si>
  <si>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</si>
  <si>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</si>
  <si>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</si>
  <si>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</si>
  <si>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</si>
  <si>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</si>
  <si>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</si>
  <si>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</si>
  <si>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</si>
  <si>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</si>
  <si>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</si>
  <si>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</si>
  <si>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</si>
  <si>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</si>
  <si>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</si>
  <si>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</si>
  <si>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</si>
  <si>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</si>
  <si>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</si>
  <si>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</si>
  <si>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</si>
  <si>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</si>
  <si>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</si>
  <si>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</si>
  <si>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</si>
  <si>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</si>
  <si>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</si>
  <si>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</si>
  <si>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</si>
  <si>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</si>
  <si>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</si>
  <si>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</si>
  <si>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</si>
  <si>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</si>
  <si>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</si>
  <si>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</si>
  <si>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</si>
  <si>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</si>
  <si>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</si>
  <si>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</si>
  <si>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</si>
  <si>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</si>
  <si>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</si>
  <si>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</si>
  <si>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</si>
  <si>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</si>
  <si>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</si>
  <si>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</si>
  <si>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</si>
  <si>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</si>
  <si>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</si>
  <si>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</si>
  <si>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</si>
  <si>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</si>
  <si>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</si>
  <si>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</si>
  <si>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</si>
  <si>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</si>
  <si>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</si>
  <si>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</si>
  <si>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</si>
  <si>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</si>
  <si>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</si>
  <si>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</si>
  <si>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</si>
  <si>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</si>
  <si>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</si>
  <si>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</si>
  <si>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</si>
  <si>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</si>
  <si>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</si>
  <si>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</si>
  <si>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</si>
  <si>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</si>
  <si>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</si>
  <si>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</si>
  <si>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</si>
  <si>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</si>
  <si>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</si>
  <si>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</si>
  <si>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</si>
  <si>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</si>
  <si>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</si>
  <si>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</si>
  <si>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</si>
  <si>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</si>
  <si>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</si>
  <si>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</si>
  <si>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</si>
  <si>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</si>
  <si>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</si>
  <si>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</si>
  <si>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</si>
  <si>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</si>
  <si>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</si>
  <si>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</si>
  <si>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</si>
  <si>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</si>
  <si>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</si>
  <si>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</si>
  <si>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</si>
  <si>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</si>
  <si>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</si>
  <si>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</si>
  <si>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</si>
  <si>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</si>
  <si>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</si>
  <si>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</si>
  <si>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</si>
  <si>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</si>
  <si>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</si>
  <si>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</si>
  <si>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</si>
  <si>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</si>
  <si>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</si>
  <si>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</si>
  <si>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</si>
  <si>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</si>
  <si>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</si>
  <si>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</si>
  <si>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</si>
  <si>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</si>
  <si>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</si>
  <si>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</si>
  <si>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</si>
  <si>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</si>
  <si>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</si>
  <si>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</si>
  <si>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</si>
  <si>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</si>
  <si>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</si>
  <si>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</si>
  <si>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</si>
  <si>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</si>
  <si>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</si>
  <si>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</si>
  <si>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</si>
  <si>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</si>
  <si>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</si>
  <si>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</si>
  <si>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</si>
  <si>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</si>
  <si>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</si>
  <si>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</si>
  <si>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</si>
  <si>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</si>
  <si>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</si>
  <si>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</si>
  <si>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</si>
  <si>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</si>
  <si>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</si>
  <si>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</si>
  <si>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</si>
  <si>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</si>
  <si>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</si>
  <si>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</si>
  <si>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</si>
  <si>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</si>
  <si>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</si>
  <si>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</si>
  <si>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</si>
  <si>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</si>
  <si>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</si>
  <si>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</si>
  <si>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</si>
  <si>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</si>
  <si>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</si>
  <si>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</si>
  <si>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</si>
  <si>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</si>
  <si>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</si>
  <si>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</si>
  <si>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</si>
  <si>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</si>
  <si>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</si>
  <si>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</si>
  <si>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</si>
  <si>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</si>
  <si>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</si>
  <si>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</si>
  <si>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</si>
  <si>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</si>
  <si>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</si>
  <si>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</si>
  <si>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</si>
  <si>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</si>
  <si>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</si>
  <si>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</si>
  <si>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</si>
  <si>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</si>
  <si>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</si>
  <si>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</si>
  <si>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</si>
  <si>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</si>
  <si>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</si>
  <si>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</si>
  <si>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</si>
  <si>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</si>
  <si>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</si>
  <si>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</si>
  <si>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</si>
  <si>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</si>
  <si>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</si>
  <si>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</si>
  <si>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</si>
  <si>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</si>
  <si>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</si>
  <si>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</si>
  <si>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</si>
  <si>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</si>
  <si>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</si>
  <si>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</si>
  <si>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</si>
  <si>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</si>
  <si>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</si>
  <si>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</si>
  <si>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</si>
  <si>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</si>
  <si>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</si>
  <si>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</si>
  <si>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</si>
  <si>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</si>
  <si>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</si>
  <si>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</si>
  <si>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</si>
  <si>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</si>
  <si>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</si>
  <si>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</si>
  <si>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</si>
  <si>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</si>
  <si>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</si>
  <si>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</si>
  <si>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</si>
  <si>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</si>
  <si>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</si>
  <si>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</si>
  <si>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</si>
  <si>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</si>
  <si>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</si>
  <si>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</si>
  <si>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</si>
  <si>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</si>
  <si>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</si>
  <si>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</si>
  <si>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</si>
  <si>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</si>
  <si>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</si>
  <si>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</si>
  <si>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</si>
  <si>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</si>
  <si>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</si>
  <si>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</si>
  <si>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</si>
  <si>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</si>
  <si>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</si>
  <si>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</si>
  <si>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</si>
  <si>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</si>
  <si>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</si>
  <si>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</si>
  <si>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</si>
  <si>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</si>
  <si>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</si>
  <si>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</si>
  <si>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</si>
  <si>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</si>
  <si>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</si>
  <si>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</si>
  <si>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</si>
  <si>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</si>
  <si>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</si>
  <si>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</si>
  <si>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</si>
  <si>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</si>
  <si>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</si>
  <si>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</si>
  <si>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</si>
  <si>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</si>
  <si>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</si>
  <si>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</si>
  <si>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</si>
  <si>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</si>
  <si>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</si>
  <si>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</si>
  <si>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</si>
  <si>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</si>
  <si>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</si>
  <si>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</si>
  <si>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</si>
  <si>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</si>
  <si>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</si>
  <si>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</si>
  <si>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</si>
  <si>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</si>
  <si>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</si>
  <si>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</si>
  <si>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</si>
  <si>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</si>
  <si>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</si>
  <si>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</si>
  <si>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</si>
  <si>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</si>
  <si>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</si>
  <si>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</si>
  <si>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</si>
  <si>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</si>
  <si>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</si>
  <si>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</si>
  <si>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</si>
  <si>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</si>
  <si>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</si>
  <si>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</si>
  <si>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</si>
  <si>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</si>
  <si>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</si>
  <si>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</si>
  <si>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</si>
  <si>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</si>
  <si>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</si>
  <si>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</si>
  <si>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</si>
  <si>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</si>
  <si>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</si>
  <si>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</si>
  <si>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</si>
  <si>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</si>
  <si>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</si>
  <si>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</si>
  <si>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</si>
  <si>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</si>
  <si>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</si>
  <si>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</si>
  <si>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</si>
  <si>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</si>
  <si>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</si>
  <si>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</si>
  <si>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</si>
  <si>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</si>
  <si>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</si>
  <si>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</si>
  <si>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</si>
  <si>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</si>
  <si>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</si>
  <si>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</si>
  <si>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</si>
  <si>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</si>
  <si>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</si>
  <si>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</si>
  <si>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</si>
  <si>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</si>
  <si>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</si>
  <si>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</si>
  <si>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</si>
  <si>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</si>
  <si>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</si>
  <si>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</si>
  <si>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</si>
  <si>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</si>
  <si>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</si>
  <si>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</si>
  <si>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</si>
  <si>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</si>
  <si>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</si>
  <si>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</si>
  <si>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</si>
  <si>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</si>
  <si>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</si>
  <si>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</si>
  <si>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</si>
  <si>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</si>
  <si>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</si>
  <si>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</si>
  <si>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</si>
  <si>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</si>
  <si>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</si>
  <si>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</si>
  <si>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</si>
  <si>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</si>
  <si>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</si>
  <si>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</si>
  <si>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</si>
  <si>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</si>
  <si>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</si>
  <si>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</si>
  <si>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</si>
  <si>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</si>
  <si>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</si>
  <si>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</si>
  <si>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</si>
  <si>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</si>
  <si>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</si>
  <si>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</si>
  <si>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</si>
  <si>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</si>
  <si>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</si>
  <si>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</si>
  <si>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</si>
  <si>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</si>
  <si>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</si>
  <si>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</si>
  <si>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</si>
  <si>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</si>
  <si>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</si>
  <si>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</si>
  <si>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</si>
  <si>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</si>
  <si>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</si>
  <si>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</si>
  <si>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</si>
  <si>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</si>
  <si>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</si>
  <si>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</si>
  <si>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</si>
  <si>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</si>
  <si>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</si>
  <si>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</si>
  <si>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</si>
  <si>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</si>
  <si>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</si>
  <si>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</si>
  <si>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</si>
  <si>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</si>
  <si>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</si>
  <si>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</si>
  <si>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</si>
  <si>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</si>
  <si>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</si>
  <si>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</si>
  <si>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</si>
  <si>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</si>
  <si>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</si>
  <si>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</si>
  <si>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</si>
  <si>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</si>
  <si>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</si>
  <si>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</si>
  <si>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</si>
  <si>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</si>
  <si>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</si>
  <si>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</si>
  <si>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</si>
  <si>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</si>
  <si>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</si>
  <si>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</si>
  <si>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</si>
  <si>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</si>
  <si>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</si>
  <si>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</si>
  <si>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</si>
  <si>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</si>
  <si>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</si>
  <si>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</si>
  <si>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</si>
  <si>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</si>
  <si>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</si>
  <si>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</si>
  <si>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</si>
  <si>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</si>
  <si>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</si>
  <si>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</si>
  <si>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</si>
  <si>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</si>
  <si>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</si>
  <si>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</si>
  <si>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</si>
  <si>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</si>
  <si>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</si>
  <si>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</si>
  <si>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</si>
  <si>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</si>
  <si>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</si>
  <si>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</si>
  <si>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</si>
  <si>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</si>
  <si>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</si>
  <si>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</si>
  <si>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</si>
  <si>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</si>
  <si>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</si>
  <si>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</si>
  <si>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</si>
  <si>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</si>
  <si>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</si>
  <si>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</si>
  <si>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</si>
  <si>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</si>
  <si>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</si>
  <si>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</si>
  <si>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</si>
  <si>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</si>
  <si>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</si>
  <si>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</si>
  <si>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</si>
  <si>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</si>
  <si>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</si>
  <si>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</si>
  <si>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</si>
  <si>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</si>
  <si>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</si>
  <si>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</si>
  <si>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</si>
  <si>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</si>
  <si>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</si>
  <si>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</si>
  <si>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</si>
  <si>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</si>
  <si>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</si>
  <si>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</si>
  <si>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</si>
  <si>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</si>
  <si>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</si>
  <si>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</si>
  <si>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</si>
  <si>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</si>
  <si>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</si>
  <si>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</si>
  <si>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</si>
  <si>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</si>
  <si>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</si>
  <si>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</si>
  <si>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</si>
  <si>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</si>
  <si>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</si>
  <si>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</si>
  <si>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</si>
  <si>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</si>
  <si>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</si>
  <si>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</si>
  <si>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</si>
  <si>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</si>
  <si>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</si>
  <si>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</si>
  <si>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</si>
  <si>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</si>
  <si>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</si>
  <si>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</si>
  <si>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</si>
  <si>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</si>
  <si>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</si>
  <si>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</si>
  <si>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</si>
  <si>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</si>
  <si>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</si>
  <si>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</si>
  <si>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</si>
  <si>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</si>
  <si>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</si>
  <si>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</si>
  <si>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</si>
  <si>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</si>
  <si>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</si>
  <si>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</si>
  <si>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</si>
  <si>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</si>
  <si>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</si>
  <si>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</si>
  <si>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</si>
  <si>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</si>
  <si>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</si>
  <si>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</si>
  <si>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</si>
  <si>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</si>
  <si>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</si>
  <si>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</si>
  <si>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</si>
  <si>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</si>
  <si>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</si>
  <si>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</si>
  <si>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</si>
  <si>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</si>
  <si>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</si>
  <si>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</si>
  <si>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</si>
  <si>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</si>
  <si>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</si>
  <si>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</si>
  <si>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</si>
  <si>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</si>
  <si>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</si>
  <si>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</si>
  <si>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</si>
  <si>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</si>
  <si>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</si>
  <si>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</si>
  <si>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</si>
  <si>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</si>
  <si>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</si>
  <si>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</si>
  <si>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</si>
  <si>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</si>
  <si>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</si>
  <si>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</si>
  <si>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</si>
  <si>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</si>
  <si>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</si>
  <si>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</si>
  <si>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</si>
  <si>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</si>
  <si>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</si>
  <si>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</si>
  <si>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</si>
  <si>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</si>
  <si>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</si>
  <si>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</si>
  <si>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</si>
  <si>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</si>
  <si>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</si>
  <si>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</si>
  <si>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</si>
  <si>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</si>
  <si>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</si>
  <si>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</si>
  <si>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</si>
  <si>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</si>
  <si>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</si>
  <si>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</si>
  <si>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</si>
  <si>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</si>
  <si>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</si>
  <si>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</si>
  <si>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</si>
  <si>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</si>
  <si>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</si>
  <si>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</si>
  <si>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</si>
  <si>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</si>
  <si>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</si>
  <si>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</si>
  <si>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</si>
  <si>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</si>
  <si>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</si>
  <si>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</si>
  <si>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</si>
  <si>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</si>
  <si>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</si>
  <si>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</si>
  <si>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</si>
  <si>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</si>
  <si>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</si>
  <si>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</si>
  <si>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</si>
  <si>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</si>
  <si>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</si>
  <si>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</si>
  <si>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</si>
  <si>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</si>
  <si>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</si>
  <si>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</si>
  <si>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</si>
  <si>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</si>
  <si>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</si>
  <si>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</si>
  <si>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</si>
  <si>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</si>
  <si>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</si>
  <si>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</si>
  <si>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</si>
  <si>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</si>
  <si>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</si>
  <si>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</si>
  <si>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</si>
  <si>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</si>
  <si>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</si>
  <si>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</si>
  <si>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</si>
  <si>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</si>
  <si>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</si>
  <si>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</si>
  <si>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</si>
  <si>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</si>
  <si>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</si>
  <si>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</si>
  <si>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</si>
  <si>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</si>
  <si>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</si>
  <si>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</si>
  <si>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</si>
  <si>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</si>
  <si>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</si>
  <si>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</si>
  <si>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</si>
  <si>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</si>
  <si>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</si>
  <si>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</si>
  <si>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</si>
  <si>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</si>
  <si>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</si>
  <si>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</si>
  <si>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</si>
  <si>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</si>
  <si>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</si>
  <si>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</si>
  <si>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</si>
  <si>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</si>
  <si>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</si>
  <si>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</si>
  <si>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</si>
  <si>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</si>
  <si>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</si>
  <si>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</si>
  <si>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</si>
  <si>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</si>
  <si>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</si>
  <si>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</si>
  <si>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</si>
  <si>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</si>
  <si>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</si>
  <si>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</si>
  <si>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</si>
  <si>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</si>
  <si>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</si>
  <si>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</si>
  <si>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</si>
  <si>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</si>
  <si>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</si>
  <si>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</si>
  <si>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</si>
  <si>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</si>
  <si>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</si>
  <si>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</si>
  <si>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</si>
  <si>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</si>
  <si>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</si>
  <si>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</si>
  <si>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</si>
  <si>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</si>
  <si>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</si>
  <si>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</si>
  <si>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</si>
  <si>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</si>
  <si>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</si>
  <si>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</si>
  <si>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</si>
  <si>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</si>
  <si>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</si>
  <si>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</si>
  <si>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</si>
  <si>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</si>
  <si>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</si>
  <si>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</si>
  <si>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</si>
  <si>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</si>
  <si>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</si>
  <si>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</si>
  <si>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</si>
  <si>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</si>
  <si>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</si>
  <si>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</si>
  <si>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</si>
  <si>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</si>
  <si>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</si>
  <si>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</si>
  <si>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</si>
  <si>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</si>
  <si>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</si>
  <si>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</si>
  <si>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</si>
  <si>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</si>
  <si>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</si>
  <si>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</si>
  <si>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</si>
  <si>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</si>
  <si>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</si>
  <si>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</si>
  <si>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</si>
  <si>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</si>
  <si>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</si>
  <si>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</si>
  <si>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</si>
  <si>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</si>
  <si>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</si>
  <si>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</si>
  <si>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</si>
  <si>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</si>
  <si>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</si>
  <si>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</si>
  <si>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</si>
  <si>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</si>
  <si>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</si>
  <si>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</si>
  <si>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</si>
  <si>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</si>
  <si>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</si>
  <si>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</si>
  <si>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</si>
  <si>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</si>
  <si>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</si>
  <si>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</si>
  <si>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</si>
  <si>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</si>
  <si>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</si>
  <si>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</si>
  <si>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</si>
  <si>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</si>
  <si>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</si>
  <si>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</si>
  <si>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</si>
  <si>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</si>
  <si>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</si>
  <si>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</si>
  <si>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</si>
  <si>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</si>
  <si>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</si>
  <si>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</si>
  <si>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</si>
  <si>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</si>
  <si>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</si>
  <si>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</si>
  <si>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</si>
  <si>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</si>
  <si>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</si>
  <si>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</si>
  <si>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</si>
  <si>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</si>
  <si>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</si>
  <si>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</si>
  <si>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</si>
  <si>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</si>
  <si>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</si>
  <si>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</si>
  <si>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</si>
  <si>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</si>
  <si>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</si>
  <si>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</si>
  <si>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</si>
  <si>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</si>
  <si>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</si>
  <si>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</si>
  <si>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</si>
  <si>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</si>
  <si>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</si>
  <si>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</si>
  <si>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</si>
  <si>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</si>
  <si>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</si>
  <si>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</si>
  <si>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</si>
  <si>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</si>
  <si>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</si>
  <si>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</si>
  <si>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</si>
  <si>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</si>
  <si>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</si>
  <si>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</si>
  <si>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</si>
  <si>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</si>
  <si>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</si>
  <si>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</si>
  <si>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</si>
  <si>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</si>
  <si>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</si>
  <si>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</si>
  <si>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</si>
  <si>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</si>
  <si>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</si>
  <si>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</si>
  <si>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</si>
  <si>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</si>
  <si>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</si>
  <si>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</si>
  <si>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</si>
  <si>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</si>
  <si>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</si>
  <si>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</si>
  <si>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</si>
  <si>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</si>
  <si>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</si>
  <si>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</si>
  <si>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</si>
  <si>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</si>
  <si>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</si>
  <si>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</si>
  <si>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</si>
  <si>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</si>
  <si>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</si>
  <si>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</si>
  <si>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</si>
  <si>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</si>
  <si>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</si>
  <si>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</si>
  <si>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</si>
  <si>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</si>
  <si>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</si>
  <si>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</si>
  <si>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</si>
  <si>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</si>
  <si>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</si>
  <si>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</si>
  <si>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</si>
  <si>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</si>
  <si>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</si>
  <si>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</si>
  <si>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</si>
  <si>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</si>
  <si>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</si>
  <si>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</si>
  <si>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</si>
  <si>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</si>
  <si>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</si>
  <si>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</si>
  <si>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</si>
  <si>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</si>
  <si>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</si>
  <si>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</si>
  <si>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</si>
  <si>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</si>
  <si>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</si>
  <si>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</si>
  <si>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</si>
  <si>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</si>
  <si>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</si>
  <si>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</si>
  <si>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</si>
  <si>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</si>
  <si>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</si>
  <si>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</si>
  <si>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</si>
  <si>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</si>
  <si>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</si>
  <si>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</si>
  <si>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</si>
  <si>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</si>
  <si>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</si>
  <si>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</si>
  <si>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</si>
  <si>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</si>
  <si>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</si>
  <si>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</si>
  <si>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</si>
  <si>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</si>
  <si>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</si>
  <si>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</si>
  <si>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</si>
  <si>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</si>
  <si>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</si>
  <si>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</si>
  <si>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</si>
  <si>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</si>
  <si>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</si>
  <si>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</si>
  <si>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</si>
  <si>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</si>
  <si>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</si>
  <si>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</si>
  <si>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</si>
  <si>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</si>
  <si>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</si>
  <si>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</si>
  <si>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</si>
  <si>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</si>
  <si>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</si>
  <si>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</si>
  <si>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</si>
  <si>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</si>
  <si>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</si>
  <si>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</si>
  <si>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</si>
  <si>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</si>
  <si>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</si>
  <si>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</si>
  <si>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</si>
  <si>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</si>
  <si>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</si>
  <si>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</si>
  <si>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</si>
  <si>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</si>
  <si>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</si>
  <si>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</si>
  <si>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</si>
  <si>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</si>
  <si>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</si>
  <si>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</si>
  <si>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</si>
  <si>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</si>
  <si>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</si>
  <si>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</si>
  <si>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</si>
  <si>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</si>
  <si>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</si>
  <si>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</si>
  <si>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</si>
  <si>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</si>
  <si>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</si>
  <si>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</si>
  <si>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</si>
  <si>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</si>
  <si>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</si>
  <si>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</si>
  <si>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</si>
  <si>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</si>
  <si>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</si>
  <si>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</si>
  <si>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</si>
  <si>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</si>
  <si>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</si>
  <si>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</si>
  <si>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</si>
  <si>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</si>
  <si>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</si>
  <si>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</si>
  <si>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</si>
  <si>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</si>
  <si>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</si>
  <si>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</si>
  <si>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</si>
  <si>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</si>
  <si>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</si>
  <si>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</si>
  <si>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</si>
  <si>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</si>
  <si>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</si>
  <si>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</si>
  <si>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</si>
  <si>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</si>
  <si>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</si>
  <si>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</si>
  <si>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</si>
  <si>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</si>
  <si>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</si>
  <si>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</si>
  <si>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</si>
  <si>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</si>
  <si>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</si>
  <si>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</si>
  <si>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</si>
  <si>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</si>
  <si>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</si>
  <si>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</si>
  <si>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</si>
  <si>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</si>
  <si>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</si>
  <si>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</si>
  <si>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</si>
  <si>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</si>
  <si>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</si>
  <si>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</si>
  <si>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</si>
  <si>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</si>
  <si>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</si>
  <si>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</si>
  <si>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</si>
  <si>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</si>
  <si>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</si>
  <si>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</si>
  <si>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</si>
  <si>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</si>
  <si>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</si>
  <si>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</si>
  <si>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</si>
  <si>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</si>
  <si>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</si>
  <si>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</si>
  <si>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</si>
  <si>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</si>
  <si>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</si>
  <si>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</si>
  <si>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</si>
  <si>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</si>
  <si>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</si>
  <si>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</si>
  <si>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</si>
  <si>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</si>
  <si>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</si>
  <si>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</si>
  <si>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</si>
  <si>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</si>
  <si>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</si>
  <si>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</si>
  <si>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</si>
  <si>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</si>
  <si>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</si>
  <si>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</si>
  <si>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</si>
  <si>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</si>
  <si>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</si>
  <si>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</si>
  <si>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</si>
  <si>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</si>
  <si>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</si>
  <si>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</si>
  <si>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</si>
  <si>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</si>
  <si>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</si>
  <si>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</si>
  <si>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</si>
  <si>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</si>
  <si>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</si>
  <si>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</si>
  <si>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</si>
  <si>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</si>
  <si>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</si>
  <si>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</si>
  <si>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</si>
  <si>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</si>
  <si>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</si>
  <si>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</si>
  <si>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</si>
  <si>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</si>
  <si>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</si>
  <si>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</si>
  <si>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</si>
  <si>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</si>
  <si>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</si>
  <si>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</si>
  <si>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</si>
  <si>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</si>
  <si>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</si>
  <si>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</si>
  <si>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</si>
  <si>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</si>
  <si>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</si>
  <si>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</si>
  <si>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</si>
  <si>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</si>
  <si>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</si>
  <si>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</si>
  <si>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</si>
  <si>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</si>
  <si>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</si>
  <si>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</si>
  <si>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</si>
  <si>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</si>
  <si>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</si>
  <si>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</si>
  <si>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</si>
  <si>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</si>
  <si>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</si>
  <si>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</si>
  <si>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</si>
  <si>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</si>
  <si>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</si>
  <si>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</si>
  <si>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</si>
  <si>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</si>
  <si>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</si>
  <si>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</si>
  <si>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</si>
  <si>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</si>
  <si>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</si>
  <si>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</si>
  <si>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</si>
  <si>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</si>
  <si>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</si>
  <si>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</si>
  <si>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</si>
  <si>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</si>
  <si>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</si>
  <si>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</si>
  <si>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</si>
  <si>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</si>
  <si>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</si>
  <si>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</si>
  <si>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</si>
  <si>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</si>
  <si>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</si>
  <si>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</si>
  <si>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</si>
  <si>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</si>
  <si>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</si>
  <si>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</si>
  <si>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</si>
  <si>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</si>
  <si>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</si>
  <si>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</si>
  <si>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</si>
  <si>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</si>
  <si>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</si>
  <si>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</si>
  <si>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</si>
  <si>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</si>
  <si>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</si>
  <si>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</si>
  <si>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</si>
  <si>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</si>
  <si>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</si>
  <si>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</si>
  <si>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</si>
  <si>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</si>
  <si>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</si>
  <si>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</si>
  <si>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</si>
  <si>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</si>
  <si>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</si>
  <si>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</si>
  <si>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</si>
  <si>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</si>
  <si>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</si>
  <si>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</si>
  <si>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</si>
  <si>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</si>
  <si>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</si>
  <si>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</si>
  <si>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</si>
  <si>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</si>
  <si>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</si>
  <si>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</si>
  <si>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</si>
  <si>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</si>
  <si>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</si>
  <si>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</si>
  <si>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</si>
  <si>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</si>
  <si>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</si>
  <si>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</si>
  <si>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</si>
  <si>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</si>
  <si>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</si>
  <si>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</si>
  <si>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</si>
  <si>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</si>
  <si>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</si>
  <si>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</si>
  <si>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</si>
  <si>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</si>
  <si>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</si>
  <si>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</si>
  <si>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</si>
  <si>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</si>
  <si>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</si>
  <si>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</si>
  <si>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</si>
  <si>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</si>
  <si>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</si>
  <si>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</si>
  <si>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</si>
  <si>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</si>
  <si>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</si>
  <si>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</si>
  <si>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</si>
  <si>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</si>
  <si>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</si>
  <si>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</si>
  <si>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</si>
  <si>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</si>
  <si>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</si>
  <si>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</si>
  <si>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</si>
  <si>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</si>
  <si>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</si>
  <si>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</si>
  <si>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</si>
  <si>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</si>
  <si>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</si>
  <si>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</si>
  <si>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</si>
  <si>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</si>
  <si>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</si>
  <si>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</si>
  <si>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</si>
  <si>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</si>
  <si>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</si>
  <si>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</si>
  <si>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</si>
  <si>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</si>
  <si>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</si>
  <si>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</si>
  <si>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</si>
  <si>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</si>
  <si>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</si>
  <si>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</si>
  <si>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</si>
  <si>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</si>
  <si>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</si>
  <si>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</si>
  <si>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</si>
  <si>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</si>
  <si>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</si>
  <si>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</si>
  <si>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</si>
  <si>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</si>
  <si>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</si>
  <si>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</si>
  <si>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</si>
  <si>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</si>
  <si>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</si>
  <si>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</si>
  <si>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</si>
  <si>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</si>
  <si>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</si>
  <si>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</si>
  <si>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</si>
  <si>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</si>
  <si>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</si>
  <si>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</si>
  <si>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</si>
  <si>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</si>
  <si>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</si>
  <si>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</si>
  <si>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</si>
  <si>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</si>
  <si>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</si>
  <si>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</si>
  <si>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</si>
  <si>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</si>
  <si>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</si>
  <si>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</si>
  <si>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</si>
  <si>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</si>
  <si>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</si>
  <si>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</si>
  <si>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</si>
  <si>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</si>
  <si>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</si>
  <si>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</si>
  <si>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</si>
  <si>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</si>
  <si>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</si>
  <si>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</si>
  <si>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</si>
  <si>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</si>
  <si>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</si>
  <si>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</si>
  <si>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</si>
  <si>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</si>
  <si>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</si>
  <si>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</si>
  <si>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</si>
  <si>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</si>
  <si>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</si>
  <si>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</si>
  <si>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</si>
  <si>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</si>
  <si>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</si>
  <si>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</si>
  <si>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</si>
  <si>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</si>
  <si>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</si>
  <si>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</si>
  <si>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</si>
  <si>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</si>
  <si>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</si>
  <si>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</si>
  <si>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</si>
  <si>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</si>
  <si>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</si>
  <si>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</si>
  <si>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</si>
  <si>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</si>
  <si>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</si>
  <si>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</si>
  <si>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</si>
  <si>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</si>
  <si>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</si>
  <si>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</si>
  <si>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</si>
  <si>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</si>
  <si>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</si>
  <si>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</si>
  <si>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</si>
  <si>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</si>
  <si>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</si>
  <si>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</si>
  <si>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</si>
  <si>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</si>
  <si>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</si>
  <si>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</si>
  <si>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</si>
  <si>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</si>
  <si>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</si>
  <si>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</si>
  <si>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</si>
  <si>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</si>
  <si>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</si>
  <si>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</si>
  <si>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</si>
  <si>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</si>
  <si>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</si>
  <si>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</si>
  <si>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</si>
  <si>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</si>
  <si>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</si>
  <si>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</si>
  <si>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</si>
  <si>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</si>
  <si>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</si>
  <si>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</si>
  <si>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</si>
  <si>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</si>
  <si>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</si>
  <si>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</si>
  <si>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</si>
  <si>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</si>
  <si>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</si>
  <si>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</si>
  <si>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</si>
  <si>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</si>
  <si>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</si>
  <si>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</si>
  <si>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</si>
  <si>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</si>
  <si>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</si>
  <si>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</si>
  <si>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</si>
  <si>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</si>
  <si>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</si>
  <si>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</si>
  <si>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</si>
  <si>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</si>
  <si>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</si>
  <si>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</si>
  <si>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</si>
  <si>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</si>
  <si>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</si>
  <si>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</si>
  <si>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</si>
  <si>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</si>
  <si>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</si>
  <si>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</si>
  <si>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</si>
  <si>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</si>
  <si>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</si>
  <si>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</si>
  <si>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</si>
  <si>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</si>
  <si>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</si>
  <si>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</si>
  <si>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</si>
  <si>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</si>
  <si>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</si>
  <si>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</si>
  <si>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</si>
  <si>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</si>
  <si>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</si>
  <si>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</si>
  <si>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</si>
  <si>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</si>
  <si>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</si>
  <si>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</si>
  <si>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</si>
  <si>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</si>
  <si>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</si>
  <si>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</si>
  <si>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</si>
  <si>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</si>
  <si>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</si>
  <si>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</si>
  <si>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</si>
  <si>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</si>
  <si>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</si>
  <si>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</si>
  <si>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</si>
  <si>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</si>
  <si>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</si>
  <si>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</si>
  <si>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</si>
  <si>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</si>
  <si>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</si>
  <si>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</si>
  <si>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</si>
  <si>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</si>
  <si>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</si>
  <si>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</si>
  <si>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</si>
  <si>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</si>
  <si>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</si>
  <si>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</si>
  <si>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</si>
  <si>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</si>
  <si>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</si>
  <si>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</si>
  <si>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</si>
  <si>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</si>
  <si>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</si>
  <si>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</si>
  <si>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</si>
  <si>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</si>
  <si>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</si>
  <si>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</si>
  <si>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</si>
  <si>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</si>
  <si>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</si>
  <si>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</si>
  <si>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</si>
  <si>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</si>
  <si>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</si>
  <si>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</si>
  <si>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</si>
  <si>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</si>
  <si>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</si>
  <si>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</si>
  <si>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</si>
  <si>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</si>
  <si>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</si>
  <si>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</si>
  <si>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</si>
  <si>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</si>
  <si>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</si>
  <si>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</si>
  <si>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</si>
  <si>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</si>
  <si>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</si>
  <si>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</si>
  <si>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</si>
  <si>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</si>
  <si>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</si>
  <si>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</si>
  <si>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</si>
  <si>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</si>
  <si>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</si>
  <si>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</si>
  <si>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</si>
  <si>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</si>
  <si>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</si>
  <si>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</si>
  <si>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</si>
  <si>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</si>
  <si>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</si>
  <si>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</si>
  <si>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</si>
  <si>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</si>
  <si>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</si>
  <si>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</si>
  <si>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</si>
  <si>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</si>
  <si>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</si>
  <si>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</si>
  <si>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</si>
  <si>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</si>
  <si>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</si>
  <si>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</si>
  <si>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</si>
  <si>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</si>
  <si>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</si>
  <si>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</si>
  <si>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</si>
  <si>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</si>
  <si>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</si>
  <si>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</si>
  <si>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</si>
  <si>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</si>
  <si>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</si>
  <si>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</si>
  <si>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</si>
  <si>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</si>
  <si>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</si>
  <si>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</si>
  <si>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</si>
  <si>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</si>
  <si>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</si>
  <si>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</si>
  <si>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</si>
  <si>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</si>
  <si>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</si>
  <si>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</si>
  <si>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</si>
  <si>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</si>
  <si>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</si>
  <si>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</si>
  <si>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</si>
  <si>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</si>
  <si>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</si>
  <si>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</si>
  <si>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</si>
  <si>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</si>
  <si>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</si>
  <si>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</si>
  <si>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</si>
  <si>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</si>
  <si>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</si>
  <si>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</si>
  <si>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</si>
  <si>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</si>
  <si>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</si>
  <si>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</si>
  <si>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</si>
  <si>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</si>
  <si>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</si>
  <si>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</si>
  <si>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</si>
  <si>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</si>
  <si>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</si>
  <si>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</si>
  <si>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</si>
  <si>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</si>
  <si>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</si>
  <si>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</si>
  <si>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</si>
  <si>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</si>
  <si>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</si>
  <si>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</si>
  <si>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</si>
  <si>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</si>
  <si>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</si>
  <si>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</si>
  <si>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</si>
  <si>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</si>
  <si>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</si>
  <si>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</si>
  <si>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</si>
  <si>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</si>
  <si>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</si>
  <si>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</si>
  <si>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</si>
  <si>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</si>
  <si>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</si>
  <si>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</si>
  <si>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</si>
  <si>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</si>
  <si>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</si>
  <si>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</si>
  <si>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</si>
  <si>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</si>
  <si>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</si>
  <si>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</si>
  <si>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</si>
  <si>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</si>
  <si>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</si>
  <si>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</si>
  <si>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</si>
  <si>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</si>
  <si>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</si>
  <si>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</si>
  <si>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</si>
  <si>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</si>
  <si>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</si>
  <si>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</si>
  <si>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</si>
  <si>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</si>
  <si>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</si>
  <si>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</si>
  <si>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</si>
  <si>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</si>
  <si>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</si>
  <si>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</si>
  <si>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</si>
  <si>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</si>
  <si>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</si>
  <si>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</si>
  <si>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</si>
  <si>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</si>
  <si>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</si>
  <si>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</si>
  <si>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</si>
  <si>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</si>
  <si>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</si>
  <si>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</si>
  <si>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</si>
  <si>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</si>
  <si>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</si>
  <si>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</si>
  <si>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</si>
  <si>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</si>
  <si>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</si>
  <si>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</si>
  <si>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</si>
  <si>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</si>
  <si>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</si>
  <si>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</si>
  <si>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</si>
  <si>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</si>
  <si>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</si>
  <si>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</si>
  <si>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</si>
  <si>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</si>
  <si>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</si>
  <si>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</si>
  <si>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</si>
  <si>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</si>
  <si>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</si>
  <si>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</si>
  <si>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</si>
  <si>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</si>
  <si>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</si>
  <si>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</si>
  <si>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</si>
  <si>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</si>
  <si>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</si>
  <si>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</si>
  <si>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</si>
  <si>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</si>
  <si>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</si>
  <si>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</si>
  <si>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</si>
  <si>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</si>
  <si>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</si>
  <si>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</si>
  <si>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</si>
  <si>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</si>
  <si>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</si>
  <si>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</si>
  <si>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</si>
  <si>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</si>
  <si>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</si>
  <si>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</si>
  <si>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</si>
  <si>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</si>
  <si>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</si>
  <si>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</si>
  <si>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</si>
  <si>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</si>
  <si>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</si>
  <si>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</si>
  <si>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</si>
  <si>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</si>
  <si>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</si>
  <si>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</si>
  <si>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</si>
  <si>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</si>
  <si>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</si>
  <si>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</si>
  <si>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</si>
  <si>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</si>
  <si>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</si>
  <si>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</si>
  <si>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</si>
  <si>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</si>
  <si>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</si>
  <si>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</si>
  <si>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</si>
  <si>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</si>
  <si>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</si>
  <si>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</si>
  <si>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</si>
  <si>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</si>
  <si>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</si>
  <si>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</si>
  <si>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</si>
  <si>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</si>
  <si>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</si>
  <si>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</si>
  <si>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</si>
  <si>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</si>
  <si>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</si>
  <si>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</si>
  <si>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</si>
  <si>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</si>
  <si>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</si>
  <si>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</si>
  <si>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</si>
  <si>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</si>
  <si>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</si>
  <si>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</si>
  <si>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</si>
  <si>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</si>
  <si>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</si>
  <si>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</si>
  <si>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</si>
  <si>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</si>
  <si>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</si>
  <si>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</si>
  <si>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</si>
  <si>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</si>
  <si>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</si>
  <si>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</si>
  <si>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</si>
  <si>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</si>
  <si>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</si>
  <si>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</si>
  <si>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</si>
  <si>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</si>
  <si>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</si>
  <si>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</si>
  <si>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</si>
  <si>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</si>
  <si>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</si>
  <si>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</si>
  <si>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</si>
  <si>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</si>
  <si>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</si>
  <si>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</si>
  <si>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</si>
  <si>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</si>
  <si>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</si>
  <si>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</si>
  <si>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</si>
  <si>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</si>
  <si>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</si>
  <si>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</si>
  <si>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</si>
  <si>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</si>
  <si>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</si>
  <si>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</si>
  <si>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</si>
  <si>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</si>
  <si>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</si>
  <si>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</si>
  <si>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</si>
  <si>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</si>
  <si>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</si>
  <si>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</si>
  <si>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</si>
  <si>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</si>
  <si>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</si>
  <si>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</si>
  <si>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</si>
  <si>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</si>
  <si>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</si>
  <si>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</si>
  <si>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</si>
  <si>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</si>
  <si>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</si>
  <si>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</si>
  <si>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</si>
  <si>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</si>
  <si>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</si>
  <si>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</si>
  <si>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</si>
  <si>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</si>
  <si>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</si>
  <si>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</si>
  <si>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</si>
  <si>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</si>
  <si>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</si>
  <si>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</si>
  <si>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</si>
  <si>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</si>
  <si>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</si>
  <si>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</si>
  <si>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</si>
  <si>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</si>
  <si>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</si>
  <si>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</si>
  <si>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</si>
  <si>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</si>
  <si>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</si>
  <si>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</si>
  <si>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</si>
  <si>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</si>
  <si>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</si>
  <si>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</si>
  <si>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</si>
  <si>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</si>
  <si>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</si>
  <si>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</si>
  <si>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</si>
  <si>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</si>
  <si>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</si>
  <si>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</si>
  <si>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</si>
  <si>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</si>
  <si>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</si>
  <si>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</si>
  <si>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</si>
  <si>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</si>
  <si>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</si>
  <si>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</si>
  <si>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</si>
  <si>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</si>
  <si>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</si>
  <si>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</si>
  <si>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</si>
  <si>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</si>
  <si>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</si>
  <si>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</si>
  <si>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</si>
  <si>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</si>
  <si>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</si>
  <si>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</si>
  <si>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</si>
  <si>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</si>
  <si>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</si>
  <si>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</si>
  <si>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</si>
  <si>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</si>
  <si>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</si>
  <si>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</si>
  <si>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</si>
  <si>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</si>
  <si>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</si>
  <si>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</si>
  <si>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</si>
  <si>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</si>
  <si>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</si>
  <si>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</si>
  <si>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</si>
  <si>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</si>
  <si>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</si>
  <si>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</si>
  <si>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</si>
  <si>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</si>
  <si>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</si>
  <si>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</si>
  <si>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</si>
  <si>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</si>
  <si>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</si>
  <si>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</si>
  <si>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</si>
  <si>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</si>
  <si>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</si>
  <si>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</si>
  <si>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</si>
  <si>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</si>
  <si>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</si>
  <si>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</si>
  <si>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</si>
  <si>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</si>
  <si>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</si>
  <si>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</si>
  <si>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</si>
  <si>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</si>
  <si>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</si>
  <si>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</si>
  <si>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</si>
  <si>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</si>
  <si>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</si>
  <si>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</si>
  <si>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</si>
  <si>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</si>
  <si>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</si>
  <si>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</si>
  <si>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</si>
  <si>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</si>
  <si>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</si>
  <si>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</si>
  <si>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</si>
  <si>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</si>
  <si>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</si>
  <si>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</si>
  <si>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</si>
  <si>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</si>
  <si>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</si>
  <si>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</si>
  <si>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</si>
  <si>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</si>
  <si>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</si>
  <si>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</si>
  <si>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</si>
  <si>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</si>
  <si>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</si>
  <si>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</si>
  <si>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</si>
  <si>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</si>
  <si>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</si>
  <si>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</si>
  <si>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</si>
  <si>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</si>
  <si>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</si>
  <si>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</si>
  <si>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</si>
  <si>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</si>
  <si>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</si>
  <si>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</si>
  <si>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</si>
  <si>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</si>
  <si>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</si>
  <si>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</si>
  <si>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</si>
  <si>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</si>
  <si>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</si>
  <si>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</si>
  <si>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</si>
  <si>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</si>
  <si>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</si>
  <si>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</si>
  <si>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</si>
  <si>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</si>
  <si>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</si>
  <si>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</si>
  <si>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</si>
  <si>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</si>
  <si>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</si>
  <si>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</si>
  <si>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</si>
  <si>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</si>
  <si>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</si>
  <si>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</si>
  <si>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</si>
  <si>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</si>
  <si>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</si>
  <si>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</si>
  <si>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</si>
  <si>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</si>
  <si>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</si>
  <si>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</si>
  <si>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</si>
  <si>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</si>
  <si>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</si>
  <si>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</si>
  <si>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</si>
  <si>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</si>
  <si>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</si>
  <si>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</si>
  <si>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</si>
  <si>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</si>
  <si>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</si>
  <si>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</si>
  <si>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</si>
  <si>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</si>
  <si>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</si>
  <si>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</si>
  <si>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</si>
  <si>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</si>
  <si>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</si>
  <si>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</si>
  <si>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</si>
  <si>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</si>
  <si>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</si>
  <si>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</si>
  <si>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</si>
  <si>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</si>
  <si>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</si>
  <si>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</si>
  <si>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</si>
  <si>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</si>
  <si>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</si>
  <si>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</si>
  <si>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</si>
  <si>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</si>
  <si>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</si>
  <si>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</si>
  <si>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</si>
  <si>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</si>
  <si>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</si>
  <si>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</si>
  <si>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</si>
  <si>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</si>
  <si>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</si>
  <si>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</si>
  <si>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</si>
  <si>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</si>
  <si>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</si>
  <si>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</si>
  <si>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</si>
  <si>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</si>
  <si>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</si>
  <si>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</si>
  <si>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</si>
  <si>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</si>
  <si>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</si>
  <si>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</si>
  <si>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</si>
  <si>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</si>
  <si>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</si>
  <si>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</si>
  <si>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</si>
  <si>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</si>
  <si>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</si>
  <si>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</si>
  <si>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</si>
  <si>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</si>
  <si>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</si>
  <si>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</si>
  <si>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</si>
  <si>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</si>
  <si>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</si>
  <si>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</si>
  <si>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</si>
  <si>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</si>
  <si>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</si>
  <si>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</si>
  <si>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</si>
  <si>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</si>
  <si>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</si>
  <si>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</si>
  <si>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</si>
  <si>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</si>
  <si>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</si>
  <si>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</si>
  <si>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</si>
  <si>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</si>
  <si>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</si>
  <si>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</si>
  <si>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</si>
  <si>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</si>
  <si>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</si>
  <si>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</si>
  <si>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</si>
  <si>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</si>
  <si>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</si>
  <si>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</si>
  <si>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</si>
  <si>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</si>
  <si>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</si>
  <si>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</si>
  <si>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</si>
  <si>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</si>
  <si>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</si>
  <si>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</si>
  <si>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</si>
  <si>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</si>
  <si>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</si>
  <si>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</si>
  <si>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</si>
  <si>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</si>
  <si>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</si>
  <si>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</si>
  <si>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</si>
  <si>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</si>
  <si>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</si>
  <si>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</si>
  <si>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</si>
  <si>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</si>
  <si>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</si>
  <si>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</si>
  <si>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</si>
  <si>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</si>
  <si>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</si>
  <si>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</si>
  <si>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</si>
  <si>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</si>
  <si>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</si>
  <si>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</si>
  <si>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</si>
  <si>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</si>
  <si>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</si>
  <si>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</si>
  <si>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</si>
  <si>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</si>
  <si>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</si>
  <si>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</si>
  <si>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</si>
  <si>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</si>
  <si>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</si>
  <si>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</si>
  <si>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</si>
  <si>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</si>
  <si>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</si>
  <si>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</si>
  <si>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</si>
  <si>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</si>
  <si>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</si>
  <si>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</si>
  <si>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</si>
  <si>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</si>
  <si>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</si>
  <si>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</si>
  <si>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</si>
  <si>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</si>
  <si>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</si>
  <si>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</si>
  <si>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</si>
  <si>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</si>
  <si>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</si>
  <si>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</si>
  <si>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</si>
  <si>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</si>
  <si>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</si>
  <si>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</si>
  <si>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</si>
  <si>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</si>
  <si>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</si>
  <si>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</si>
  <si>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</si>
  <si>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</si>
  <si>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</si>
  <si>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</si>
  <si>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</si>
  <si>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</si>
  <si>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</si>
  <si>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</si>
  <si>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</si>
  <si>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</si>
  <si>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</si>
  <si>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</si>
  <si>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</si>
  <si>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</si>
  <si>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</si>
  <si>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</si>
  <si>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</si>
  <si>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</si>
  <si>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</si>
  <si>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</si>
  <si>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</si>
  <si>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</si>
  <si>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</si>
  <si>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</si>
  <si>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</si>
  <si>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</si>
  <si>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</si>
  <si>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</si>
  <si>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</si>
  <si>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</si>
  <si>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</si>
  <si>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</si>
  <si>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</si>
  <si>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</si>
  <si>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</si>
  <si>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</si>
  <si>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</si>
  <si>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</si>
  <si>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</si>
  <si>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</si>
  <si>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</si>
  <si>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</si>
  <si>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</si>
  <si>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</si>
  <si>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</si>
  <si>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</si>
  <si>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</si>
  <si>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</si>
  <si>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</si>
  <si>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</si>
  <si>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</si>
  <si>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</si>
  <si>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</si>
  <si>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</si>
  <si>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</si>
  <si>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</si>
  <si>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</si>
  <si>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</si>
  <si>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</si>
  <si>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</si>
  <si>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</si>
  <si>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</si>
  <si>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</si>
  <si>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</si>
  <si>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</si>
  <si>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</si>
  <si>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</si>
  <si>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</si>
  <si>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</si>
  <si>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</si>
  <si>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</si>
  <si>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</si>
  <si>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</si>
  <si>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</si>
  <si>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</si>
  <si>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</si>
  <si>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</si>
  <si>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</si>
  <si>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</si>
  <si>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</si>
  <si>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</si>
  <si>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</si>
  <si>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</si>
  <si>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</si>
  <si>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</si>
  <si>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</si>
  <si>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</si>
  <si>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</si>
  <si>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</si>
  <si>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</si>
  <si>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</si>
  <si>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</si>
  <si>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</si>
  <si>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</si>
  <si>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</si>
  <si>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</si>
  <si>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</si>
  <si>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</si>
  <si>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</si>
  <si>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</si>
  <si>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</si>
  <si>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</si>
  <si>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</si>
  <si>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</si>
  <si>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</si>
  <si>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</si>
  <si>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</si>
  <si>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</si>
  <si>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</si>
  <si>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</si>
  <si>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</si>
  <si>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</si>
  <si>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</si>
  <si>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</si>
  <si>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</si>
  <si>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</si>
  <si>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</si>
  <si>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</si>
  <si>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</si>
  <si>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</si>
  <si>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</si>
  <si>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</si>
  <si>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</si>
  <si>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</si>
  <si>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</si>
  <si>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</si>
  <si>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</si>
  <si>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</si>
  <si>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</si>
  <si>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</si>
  <si>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</si>
  <si>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</si>
  <si>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</si>
  <si>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</si>
  <si>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</si>
  <si>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</si>
  <si>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</si>
  <si>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</si>
  <si>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</si>
  <si>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</si>
  <si>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</si>
  <si>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</si>
  <si>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</si>
  <si>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</si>
  <si>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</si>
  <si>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</si>
  <si>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</si>
  <si>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</si>
  <si>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</si>
  <si>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</si>
  <si>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</si>
  <si>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</si>
  <si>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</si>
  <si>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</si>
  <si>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</si>
  <si>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</si>
  <si>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</si>
  <si>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</si>
  <si>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</si>
  <si>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</si>
  <si>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</si>
  <si>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</si>
  <si>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</si>
  <si>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</si>
  <si>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</si>
  <si>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</si>
  <si>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</si>
  <si>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</si>
  <si>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</si>
  <si>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</si>
  <si>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</si>
  <si>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</si>
  <si>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</si>
  <si>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</si>
  <si>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</si>
  <si>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</si>
  <si>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</si>
  <si>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</si>
  <si>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</si>
  <si>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</si>
  <si>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</si>
  <si>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</si>
  <si>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</si>
  <si>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</si>
  <si>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</si>
  <si>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</si>
  <si>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</si>
  <si>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</si>
  <si>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</si>
  <si>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</si>
  <si>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</si>
  <si>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</si>
  <si>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</si>
  <si>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</si>
  <si>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</si>
  <si>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</si>
  <si>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</si>
  <si>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</si>
  <si>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</si>
  <si>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</si>
  <si>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</si>
  <si>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</si>
  <si>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</si>
  <si>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</si>
  <si>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</si>
  <si>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</si>
  <si>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</si>
  <si>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</si>
  <si>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</si>
  <si>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</si>
  <si>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</si>
  <si>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</si>
  <si>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</si>
  <si>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</si>
  <si>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</si>
  <si>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</si>
  <si>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</si>
  <si>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</si>
  <si>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</si>
  <si>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</si>
  <si>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</si>
  <si>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</si>
  <si>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</si>
  <si>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</si>
  <si>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</si>
  <si>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</si>
  <si>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</si>
  <si>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</si>
  <si>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</si>
  <si>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</si>
  <si>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</si>
  <si>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</si>
  <si>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</si>
  <si>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</si>
  <si>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</si>
  <si>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</si>
  <si>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</si>
  <si>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</si>
  <si>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</si>
  <si>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</si>
  <si>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</si>
  <si>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</si>
  <si>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</si>
  <si>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</si>
  <si>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</si>
  <si>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</si>
  <si>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</si>
  <si>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</si>
  <si>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</si>
  <si>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</si>
  <si>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</si>
  <si>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</si>
  <si>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</si>
  <si>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</si>
  <si>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</si>
  <si>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</si>
  <si>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</si>
  <si>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</si>
  <si>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</si>
  <si>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</si>
  <si>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</si>
  <si>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</si>
  <si>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</si>
  <si>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</si>
  <si>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</si>
  <si>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</si>
  <si>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</si>
  <si>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</si>
  <si>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</si>
  <si>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</si>
  <si>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</si>
  <si>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</si>
  <si>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</si>
  <si>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</si>
  <si>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</si>
  <si>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</si>
  <si>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</si>
  <si>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</si>
  <si>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</si>
  <si>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</si>
  <si>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</si>
  <si>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</si>
  <si>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</si>
  <si>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</si>
  <si>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</si>
  <si>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</si>
  <si>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</si>
  <si>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</si>
  <si>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</si>
  <si>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</si>
  <si>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</si>
  <si>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</si>
  <si>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</si>
  <si>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</si>
  <si>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</si>
  <si>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</si>
  <si>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</si>
  <si>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</si>
  <si>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</si>
  <si>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</si>
  <si>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</si>
  <si>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</si>
  <si>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</si>
  <si>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</si>
  <si>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</si>
  <si>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</si>
  <si>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</si>
  <si>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</si>
  <si>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</si>
  <si>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</si>
  <si>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</si>
  <si>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</si>
  <si>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</si>
  <si>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</si>
  <si>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</si>
  <si>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</si>
  <si>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</si>
  <si>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</si>
  <si>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</si>
  <si>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</si>
  <si>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</si>
  <si>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</si>
  <si>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</si>
  <si>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</si>
  <si>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</si>
  <si>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</si>
  <si>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</si>
  <si>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</si>
  <si>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</si>
  <si>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</si>
  <si>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</si>
  <si>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</si>
  <si>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</si>
  <si>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</si>
  <si>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</si>
  <si>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</si>
  <si>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</si>
  <si>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</si>
  <si>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</si>
  <si>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</si>
  <si>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</si>
  <si>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</si>
  <si>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</si>
  <si>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</si>
  <si>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</si>
  <si>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</si>
  <si>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</si>
  <si>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</si>
  <si>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</si>
  <si>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</si>
  <si>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</si>
  <si>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</si>
  <si>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</si>
  <si>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</si>
  <si>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</si>
  <si>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</si>
  <si>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</si>
  <si>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</si>
  <si>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</si>
  <si>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</si>
  <si>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</si>
  <si>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</si>
  <si>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</si>
  <si>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</si>
  <si>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</si>
  <si>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</si>
  <si>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</si>
  <si>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</si>
  <si>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</si>
  <si>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</si>
  <si>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</si>
  <si>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</si>
  <si>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</si>
  <si>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</si>
  <si>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</si>
  <si>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</si>
  <si>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</si>
  <si>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</si>
  <si>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</si>
  <si>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</si>
  <si>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</si>
  <si>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</si>
  <si>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</si>
  <si>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</si>
  <si>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</si>
  <si>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</si>
  <si>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</si>
  <si>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</si>
  <si>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</si>
  <si>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</si>
  <si>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</si>
  <si>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</si>
  <si>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</si>
  <si>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</si>
  <si>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</si>
  <si>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</si>
  <si>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</si>
  <si>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</si>
  <si>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</si>
  <si>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</si>
  <si>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</si>
  <si>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</si>
  <si>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</si>
  <si>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</si>
  <si>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</si>
  <si>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</si>
  <si>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</si>
  <si>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</si>
  <si>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</si>
  <si>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</si>
  <si>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</si>
  <si>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</si>
  <si>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</si>
  <si>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</si>
  <si>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</si>
  <si>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</si>
  <si>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</si>
  <si>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</si>
  <si>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</si>
  <si>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</si>
  <si>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</si>
  <si>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</si>
  <si>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</si>
  <si>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</si>
  <si>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</si>
  <si>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</si>
  <si>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</si>
  <si>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</si>
  <si>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</si>
  <si>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</si>
  <si>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</si>
  <si>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</si>
  <si>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</si>
  <si>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</si>
  <si>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</si>
  <si>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</si>
  <si>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</si>
  <si>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</si>
  <si>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</si>
  <si>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</si>
  <si>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</si>
  <si>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</si>
  <si>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</si>
  <si>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</si>
  <si>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</si>
  <si>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</si>
  <si>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</si>
  <si>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</si>
  <si>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</si>
  <si>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</si>
  <si>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</si>
  <si>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</si>
  <si>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</si>
  <si>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</si>
  <si>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</si>
  <si>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</si>
  <si>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</si>
  <si>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</si>
  <si>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</si>
  <si>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</si>
  <si>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</si>
  <si>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</si>
  <si>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</si>
  <si>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</si>
  <si>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</si>
  <si>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</si>
  <si>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</si>
  <si>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</si>
  <si>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</si>
  <si>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</si>
  <si>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</si>
  <si>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</si>
  <si>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</si>
  <si>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</si>
  <si>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</si>
  <si>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</si>
  <si>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</si>
  <si>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</si>
  <si>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</si>
  <si>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</si>
  <si>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</si>
  <si>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</si>
  <si>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</si>
  <si>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</si>
  <si>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</si>
  <si>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</si>
  <si>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</si>
  <si>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</si>
  <si>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</si>
  <si>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</si>
  <si>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</si>
  <si>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</si>
  <si>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</si>
  <si>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</si>
  <si>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</si>
  <si>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</si>
  <si>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</si>
  <si>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</si>
  <si>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</si>
  <si>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</si>
  <si>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</si>
  <si>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</si>
  <si>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</si>
  <si>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</si>
  <si>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</si>
  <si>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</si>
  <si>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</si>
  <si>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</si>
  <si>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</si>
  <si>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</si>
  <si>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</si>
  <si>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</si>
  <si>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</si>
  <si>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</si>
  <si>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</si>
  <si>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</si>
  <si>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</si>
  <si>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</si>
  <si>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</si>
  <si>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</si>
  <si>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</si>
  <si>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</si>
  <si>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</si>
  <si>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</si>
  <si>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</si>
  <si>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</si>
  <si>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</si>
  <si>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</si>
  <si>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</si>
  <si>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</si>
  <si>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</si>
  <si>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</si>
  <si>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</si>
  <si>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</si>
  <si>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</si>
  <si>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</si>
  <si>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</si>
  <si>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</si>
  <si>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</si>
  <si>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</si>
  <si>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</si>
  <si>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</si>
  <si>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</si>
  <si>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</si>
  <si>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</si>
  <si>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</si>
  <si>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</si>
  <si>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</si>
  <si>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</si>
  <si>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</si>
  <si>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</si>
  <si>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</si>
  <si>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</si>
  <si>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</si>
  <si>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</si>
  <si>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</si>
  <si>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</si>
  <si>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</si>
  <si>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</si>
  <si>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</si>
  <si>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</si>
  <si>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</si>
  <si>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</si>
  <si>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</si>
  <si>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</si>
  <si>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</si>
  <si>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</si>
  <si>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</si>
  <si>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</si>
  <si>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</si>
  <si>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</si>
  <si>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</si>
  <si>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</si>
  <si>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</si>
  <si>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</si>
  <si>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</si>
  <si>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</si>
  <si>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</si>
  <si>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</si>
  <si>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</si>
  <si>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</si>
  <si>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</si>
  <si>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</si>
  <si>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</si>
  <si>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</si>
  <si>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</si>
  <si>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</si>
  <si>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</si>
  <si>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</si>
  <si>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</si>
  <si>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</si>
  <si>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</si>
  <si>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</si>
  <si>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</si>
  <si>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</si>
  <si>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</si>
  <si>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</si>
  <si>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</si>
  <si>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</si>
  <si>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</si>
  <si>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</si>
  <si>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</si>
  <si>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</si>
  <si>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</si>
  <si>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</si>
  <si>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</si>
  <si>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</si>
  <si>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</si>
  <si>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</si>
  <si>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</si>
  <si>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</si>
  <si>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</si>
  <si>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</si>
  <si>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</si>
  <si>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</si>
  <si>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</si>
  <si>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</si>
  <si>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</si>
  <si>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</si>
  <si>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</si>
  <si>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</si>
  <si>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</si>
  <si>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</si>
  <si>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</si>
  <si>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</si>
  <si>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</si>
  <si>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</si>
  <si>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</si>
  <si>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</si>
  <si>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</si>
  <si>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</si>
  <si>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</si>
  <si>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</si>
  <si>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</si>
  <si>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</si>
  <si>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</si>
  <si>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</si>
  <si>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</si>
  <si>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</si>
  <si>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</si>
  <si>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</si>
  <si>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</si>
  <si>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</si>
  <si>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</si>
  <si>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</si>
  <si>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</si>
  <si>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</si>
  <si>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</si>
  <si>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</si>
  <si>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</si>
  <si>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</si>
  <si>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</si>
  <si>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</si>
  <si>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</si>
  <si>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</si>
  <si>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</si>
  <si>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</si>
  <si>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</si>
  <si>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</si>
  <si>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</si>
  <si>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</si>
  <si>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</si>
  <si>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</si>
  <si>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</si>
  <si>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</si>
  <si>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</si>
  <si>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</si>
  <si>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</si>
  <si>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</si>
  <si>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</si>
  <si>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</si>
  <si>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</si>
  <si>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</si>
  <si>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</si>
  <si>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</si>
  <si>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</si>
  <si>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</si>
  <si>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</si>
  <si>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</si>
  <si>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</si>
  <si>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</si>
  <si>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</si>
  <si>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</si>
  <si>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</si>
  <si>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</si>
  <si>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</si>
  <si>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</si>
  <si>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</si>
  <si>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</si>
  <si>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</si>
  <si>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</si>
  <si>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</si>
  <si>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</si>
  <si>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</si>
  <si>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</si>
  <si>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</si>
  <si>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</si>
  <si>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</si>
  <si>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</si>
  <si>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</si>
  <si>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</si>
  <si>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</si>
  <si>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</si>
  <si>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</si>
  <si>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</si>
  <si>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</si>
  <si>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</si>
  <si>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</si>
  <si>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</si>
  <si>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</si>
  <si>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</si>
  <si>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</si>
  <si>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</si>
  <si>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</si>
  <si>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</si>
  <si>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</si>
  <si>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</si>
  <si>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</si>
  <si>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</si>
  <si>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</si>
  <si>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</si>
  <si>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</si>
  <si>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</si>
  <si>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</si>
  <si>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</si>
  <si>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</si>
  <si>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</si>
  <si>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</si>
  <si>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</si>
  <si>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</si>
  <si>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</si>
  <si>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</si>
  <si>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</si>
  <si>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</si>
  <si>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</si>
  <si>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</si>
  <si>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</si>
  <si>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</si>
  <si>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</si>
  <si>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</si>
  <si>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</si>
  <si>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</si>
  <si>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</si>
  <si>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</si>
  <si>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</si>
  <si>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</si>
  <si>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</si>
  <si>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</si>
  <si>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</si>
  <si>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</si>
  <si>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</si>
  <si>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</si>
  <si>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</si>
  <si>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</si>
  <si>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</si>
  <si>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</si>
  <si>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</si>
  <si>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</si>
  <si>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</si>
  <si>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</si>
  <si>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</si>
  <si>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</si>
  <si>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</si>
  <si>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</si>
  <si>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</si>
  <si>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</si>
  <si>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</si>
  <si>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</si>
  <si>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</si>
  <si>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</si>
  <si>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</si>
  <si>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</si>
  <si>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</si>
  <si>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</si>
  <si>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</si>
  <si>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</si>
  <si>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</si>
  <si>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</si>
  <si>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</si>
  <si>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</si>
  <si>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</si>
  <si>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</si>
  <si>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</si>
  <si>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</si>
  <si>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</si>
  <si>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</si>
  <si>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</si>
  <si>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</si>
  <si>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</si>
  <si>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</si>
  <si>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</si>
  <si>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</si>
  <si>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</si>
  <si>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</si>
  <si>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</si>
  <si>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</si>
  <si>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</si>
  <si>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</si>
  <si>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</si>
  <si>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</si>
  <si>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</si>
  <si>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</si>
  <si>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</si>
  <si>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</si>
  <si>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</si>
  <si>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</si>
  <si>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</si>
  <si>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</si>
  <si>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</si>
  <si>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</si>
  <si>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</si>
  <si>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</si>
  <si>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</si>
  <si>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</si>
  <si>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</si>
  <si>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</si>
  <si>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</si>
  <si>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</si>
  <si>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</si>
  <si>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</si>
  <si>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</si>
  <si>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</si>
  <si>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</si>
  <si>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</si>
  <si>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</si>
  <si>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</si>
  <si>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</si>
  <si>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</si>
  <si>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</si>
  <si>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</si>
  <si>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</si>
  <si>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</si>
  <si>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</si>
  <si>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</si>
  <si>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</si>
  <si>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</si>
  <si>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</si>
  <si>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</si>
  <si>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</si>
  <si>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</si>
  <si>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</si>
  <si>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</si>
  <si>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</si>
  <si>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</si>
  <si>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</si>
  <si>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</si>
  <si>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</si>
  <si>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</si>
  <si>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</si>
  <si>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</si>
  <si>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</si>
  <si>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</si>
  <si>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</si>
  <si>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</si>
  <si>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</si>
  <si>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</si>
  <si>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</si>
  <si>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</si>
  <si>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</si>
  <si>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</si>
  <si>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</si>
  <si>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</si>
  <si>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</si>
  <si>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</si>
  <si>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</si>
  <si>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</si>
  <si>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</si>
  <si>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</si>
  <si>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</si>
  <si>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</si>
  <si>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</si>
  <si>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</si>
  <si>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</si>
  <si>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</si>
  <si>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</si>
  <si>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</si>
  <si>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</si>
  <si>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</si>
  <si>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</si>
  <si>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</si>
  <si>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</si>
  <si>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</si>
  <si>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</si>
  <si>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</si>
  <si>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</si>
  <si>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</si>
  <si>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</si>
  <si>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</si>
  <si>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</si>
  <si>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</si>
  <si>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</si>
  <si>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</si>
  <si>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</si>
  <si>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</si>
  <si>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</si>
  <si>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</si>
  <si>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</si>
  <si>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</si>
  <si>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</si>
  <si>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</si>
  <si>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</si>
  <si>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</si>
  <si>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</si>
  <si>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</si>
  <si>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</si>
  <si>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</si>
  <si>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</si>
  <si>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</si>
  <si>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</si>
  <si>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</si>
  <si>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</si>
  <si>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</si>
  <si>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</si>
  <si>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</si>
  <si>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</si>
  <si>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</si>
  <si>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</si>
  <si>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</si>
  <si>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</si>
  <si>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</si>
  <si>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</si>
  <si>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</si>
  <si>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</si>
  <si>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</si>
  <si>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</si>
  <si>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</si>
  <si>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</si>
  <si>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</si>
  <si>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</si>
  <si>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</si>
  <si>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</si>
  <si>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</si>
  <si>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</si>
  <si>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</si>
  <si>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</si>
  <si>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</si>
  <si>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</si>
  <si>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</si>
  <si>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</si>
  <si>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</si>
  <si>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</si>
  <si>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</si>
  <si>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</si>
  <si>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</si>
  <si>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</si>
  <si>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</si>
  <si>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</si>
  <si>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</si>
  <si>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</si>
  <si>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</si>
  <si>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</si>
  <si>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</si>
  <si>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</si>
  <si>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</si>
  <si>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</si>
  <si>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</si>
  <si>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</si>
  <si>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</si>
  <si>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</si>
  <si>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</si>
  <si>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</si>
  <si>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</si>
  <si>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</si>
  <si>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</si>
  <si>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</si>
  <si>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</si>
  <si>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</si>
  <si>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</si>
  <si>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</si>
  <si>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</si>
  <si>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</si>
  <si>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</si>
  <si>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</si>
  <si>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</si>
  <si>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</si>
  <si>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</si>
  <si>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</si>
  <si>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</si>
  <si>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</si>
  <si>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</si>
  <si>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</si>
  <si>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</si>
  <si>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</si>
  <si>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</si>
  <si>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</si>
  <si>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</si>
  <si>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</si>
  <si>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</si>
  <si>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</si>
  <si>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</si>
  <si>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</si>
  <si>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</si>
  <si>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</si>
  <si>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</si>
  <si>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</si>
  <si>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</si>
  <si>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</si>
  <si>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</si>
  <si>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</si>
  <si>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</si>
  <si>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</si>
  <si>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</si>
  <si>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</si>
  <si>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</si>
  <si>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</si>
  <si>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</si>
  <si>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</si>
  <si>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</si>
  <si>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</si>
  <si>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</si>
  <si>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</si>
  <si>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</si>
  <si>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</si>
  <si>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</si>
  <si>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</si>
  <si>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</si>
  <si>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</si>
  <si>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</si>
  <si>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</si>
  <si>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</si>
  <si>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</si>
  <si>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</si>
  <si>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</si>
  <si>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</si>
  <si>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</si>
  <si>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</si>
  <si>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</si>
  <si>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</si>
  <si>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</si>
  <si>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</si>
  <si>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</si>
  <si>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</si>
  <si>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</si>
  <si>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</si>
  <si>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</si>
  <si>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</si>
  <si>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</si>
  <si>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</si>
  <si>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</si>
  <si>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</si>
  <si>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</si>
  <si>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</si>
  <si>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</si>
  <si>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</si>
  <si>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</si>
  <si>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</si>
  <si>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</si>
  <si>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</si>
  <si>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</si>
  <si>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</si>
  <si>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</si>
  <si>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</si>
  <si>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</si>
  <si>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</si>
  <si>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</si>
  <si>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</si>
  <si>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</si>
  <si>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</si>
  <si>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</si>
  <si>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</si>
  <si>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</si>
  <si>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</si>
  <si>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</si>
  <si>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</si>
  <si>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</si>
  <si>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</si>
  <si>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</si>
  <si>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</si>
  <si>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</si>
  <si>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</si>
  <si>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</si>
  <si>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</si>
  <si>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</si>
  <si>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</si>
  <si>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</si>
  <si>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</si>
  <si>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</si>
  <si>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</si>
  <si>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</si>
  <si>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</si>
  <si>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</si>
  <si>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</si>
  <si>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</si>
  <si>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</si>
  <si>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</si>
  <si>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</si>
  <si>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</si>
  <si>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</si>
  <si>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</si>
  <si>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</si>
  <si>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</si>
  <si>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</si>
  <si>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</si>
  <si>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</si>
  <si>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</si>
  <si>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</si>
  <si>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</si>
  <si>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</si>
  <si>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</si>
  <si>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</si>
  <si>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</si>
  <si>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</si>
  <si>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</si>
  <si>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</si>
  <si>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</si>
  <si>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</si>
  <si>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</si>
  <si>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</si>
  <si>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</si>
  <si>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</si>
  <si>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</si>
  <si>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</si>
  <si>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</si>
  <si>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</si>
  <si>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</si>
  <si>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</si>
  <si>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</si>
  <si>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</si>
  <si>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</si>
  <si>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</si>
  <si>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</si>
  <si>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</si>
  <si>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</si>
  <si>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</si>
  <si>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</si>
  <si>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</si>
  <si>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</si>
  <si>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</si>
  <si>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</si>
  <si>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</si>
  <si>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</si>
  <si>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</si>
  <si>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</si>
  <si>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</si>
  <si>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</si>
  <si>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</si>
  <si>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</si>
  <si>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</si>
  <si>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</si>
  <si>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</si>
  <si>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</si>
  <si>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</si>
  <si>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</si>
  <si>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</si>
  <si>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</si>
  <si>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</si>
  <si>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</si>
  <si>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</si>
  <si>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</si>
  <si>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</si>
  <si>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</si>
  <si>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</si>
  <si>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</si>
  <si>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</si>
  <si>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</si>
  <si>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</si>
  <si>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</si>
  <si>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</si>
  <si>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</si>
  <si>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</si>
  <si>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</si>
  <si>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</si>
  <si>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</si>
  <si>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</si>
  <si>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</si>
  <si>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</si>
  <si>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</si>
  <si>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</si>
  <si>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</si>
  <si>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</si>
  <si>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</si>
  <si>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</si>
  <si>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</si>
  <si>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</si>
  <si>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</si>
  <si>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</si>
  <si>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</si>
  <si>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</si>
  <si>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</si>
  <si>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</si>
  <si>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</si>
  <si>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</si>
  <si>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</si>
  <si>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</si>
  <si>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</si>
  <si>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</si>
  <si>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</si>
  <si>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</si>
  <si>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</si>
  <si>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</si>
  <si>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</si>
  <si>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</si>
  <si>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</si>
  <si>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</si>
  <si>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</si>
  <si>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</si>
  <si>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</si>
  <si>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</si>
  <si>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</si>
  <si>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</si>
  <si>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</si>
  <si>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</si>
  <si>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</si>
  <si>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</si>
  <si>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</si>
  <si>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</si>
  <si>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</si>
  <si>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</si>
  <si>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</si>
  <si>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</si>
  <si>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</si>
  <si>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</si>
  <si>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</si>
  <si>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</si>
  <si>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</si>
  <si>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</si>
  <si>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</si>
  <si>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</si>
  <si>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</si>
  <si>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</si>
  <si>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</si>
  <si>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</si>
  <si>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</si>
  <si>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</si>
  <si>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</si>
  <si>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</si>
  <si>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</si>
  <si>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</si>
  <si>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</si>
  <si>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</si>
  <si>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</si>
  <si>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</si>
  <si>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</si>
  <si>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</si>
  <si>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</si>
  <si>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</si>
  <si>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</si>
  <si>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</si>
  <si>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</si>
  <si>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</si>
  <si>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</si>
  <si>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</si>
  <si>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</si>
  <si>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</si>
  <si>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</si>
  <si>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</si>
  <si>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</si>
  <si>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</si>
  <si>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</si>
  <si>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</si>
  <si>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</si>
  <si>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</si>
  <si>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</si>
  <si>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</si>
  <si>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</si>
  <si>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</si>
  <si>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</si>
  <si>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</si>
  <si>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</si>
  <si>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</si>
  <si>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</si>
  <si>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</si>
  <si>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</si>
  <si>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</si>
  <si>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</si>
  <si>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</si>
  <si>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</si>
  <si>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</si>
  <si>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</si>
  <si>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</si>
  <si>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</si>
  <si>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</si>
  <si>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</si>
  <si>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</si>
  <si>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</si>
  <si>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</si>
  <si>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</si>
  <si>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</si>
  <si>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</si>
  <si>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</si>
  <si>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</si>
  <si>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</si>
  <si>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</si>
  <si>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</si>
  <si>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</si>
  <si>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</si>
  <si>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</si>
  <si>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</si>
  <si>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</si>
  <si>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</si>
  <si>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</si>
  <si>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</si>
  <si>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</si>
  <si>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</si>
  <si>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</si>
  <si>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</si>
  <si>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</si>
  <si>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</si>
  <si>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</si>
  <si>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</si>
  <si>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</si>
  <si>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</si>
  <si>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</si>
  <si>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</si>
  <si>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</si>
  <si>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</si>
  <si>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</si>
  <si>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</si>
  <si>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</si>
  <si>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</si>
  <si>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</si>
  <si>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</si>
  <si>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</si>
  <si>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</si>
  <si>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</si>
  <si>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</si>
  <si>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</si>
  <si>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</si>
  <si>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</si>
  <si>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</si>
  <si>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</si>
  <si>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</si>
  <si>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</si>
  <si>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</si>
  <si>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</si>
  <si>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</si>
  <si>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</si>
  <si>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</si>
  <si>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</si>
  <si>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</si>
  <si>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</si>
  <si>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</si>
  <si>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</si>
  <si>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</si>
  <si>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</si>
  <si>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</si>
  <si>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</si>
  <si>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</si>
  <si>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</si>
  <si>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</si>
  <si>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</si>
  <si>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</si>
  <si>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</si>
  <si>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</si>
  <si>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</si>
  <si>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</si>
  <si>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</si>
  <si>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</si>
  <si>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</si>
  <si>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</si>
  <si>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</si>
  <si>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</si>
  <si>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</si>
  <si>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</si>
  <si>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</si>
  <si>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</si>
  <si>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</si>
  <si>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</si>
  <si>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</si>
  <si>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</si>
  <si>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</si>
  <si>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</si>
  <si>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</si>
  <si>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</si>
  <si>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</si>
  <si>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</si>
  <si>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</si>
  <si>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</si>
  <si>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</si>
  <si>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</si>
  <si>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</si>
  <si>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</si>
  <si>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</si>
  <si>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</si>
  <si>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</si>
  <si>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</si>
  <si>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</si>
  <si>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</si>
  <si>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</si>
  <si>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</si>
  <si>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</si>
  <si>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</si>
  <si>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</si>
  <si>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</si>
  <si>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</si>
  <si>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</si>
  <si>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</si>
  <si>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</si>
  <si>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</si>
  <si>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</si>
  <si>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</si>
  <si>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</si>
  <si>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</si>
  <si>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</si>
  <si>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</si>
  <si>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</si>
  <si>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</si>
  <si>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</si>
  <si>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</si>
  <si>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</si>
  <si>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</si>
  <si>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</si>
  <si>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</si>
  <si>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</si>
  <si>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</si>
  <si>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</si>
  <si>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</si>
  <si>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</si>
  <si>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</si>
  <si>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</si>
  <si>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</si>
  <si>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</si>
  <si>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</si>
  <si>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</si>
  <si>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</si>
  <si>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</si>
  <si>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</si>
  <si>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</si>
  <si>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</si>
  <si>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</si>
  <si>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</si>
  <si>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</si>
  <si>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</si>
  <si>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</si>
  <si>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</si>
  <si>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</si>
  <si>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</si>
  <si>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</si>
  <si>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</si>
  <si>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</si>
  <si>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</si>
  <si>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</si>
  <si>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</si>
  <si>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</si>
  <si>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</si>
  <si>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</si>
  <si>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</si>
  <si>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</si>
  <si>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</si>
  <si>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</si>
  <si>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</si>
  <si>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</si>
  <si>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</si>
  <si>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</si>
  <si>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</si>
  <si>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</si>
  <si>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</si>
  <si>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</si>
  <si>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</si>
  <si>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</si>
  <si>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</si>
  <si>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</si>
  <si>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</si>
  <si>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</si>
  <si>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</si>
  <si>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</si>
  <si>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</si>
  <si>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</si>
  <si>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</si>
  <si>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</si>
  <si>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</si>
  <si>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</si>
  <si>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</si>
  <si>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</si>
  <si>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</si>
  <si>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</si>
  <si>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</si>
  <si>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</si>
  <si>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</si>
  <si>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</si>
  <si>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</si>
  <si>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</si>
  <si>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</si>
  <si>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</si>
  <si>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</si>
  <si>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</si>
  <si>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</si>
  <si>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</si>
  <si>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</si>
  <si>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</si>
  <si>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</si>
  <si>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</si>
  <si>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</si>
  <si>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</si>
  <si>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</si>
  <si>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</si>
  <si>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</si>
  <si>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</si>
  <si>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</si>
  <si>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</si>
  <si>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</si>
  <si>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</si>
  <si>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</si>
  <si>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</si>
  <si>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</si>
  <si>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</si>
  <si>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</si>
  <si>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</si>
  <si>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</si>
  <si>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</si>
  <si>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</si>
  <si>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</si>
  <si>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</si>
  <si>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</si>
  <si>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</si>
  <si>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</si>
  <si>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</si>
  <si>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</si>
  <si>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</si>
  <si>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</si>
  <si>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</si>
  <si>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</si>
  <si>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</si>
  <si>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</si>
  <si>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</si>
  <si>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</si>
  <si>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</si>
  <si>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</si>
  <si>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</si>
  <si>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</si>
  <si>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</si>
  <si>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</si>
  <si>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</si>
  <si>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</si>
  <si>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</si>
  <si>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</si>
  <si>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</si>
  <si>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</si>
  <si>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</si>
  <si>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</si>
  <si>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</si>
  <si>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</si>
  <si>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</si>
  <si>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</si>
  <si>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</si>
  <si>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</si>
  <si>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</si>
  <si>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</si>
  <si>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</si>
  <si>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</si>
  <si>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</si>
  <si>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</si>
  <si>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</si>
  <si>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</si>
  <si>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</si>
  <si>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</si>
  <si>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</si>
  <si>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</si>
  <si>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</si>
  <si>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</si>
  <si>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</si>
  <si>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</si>
  <si>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</si>
  <si>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</si>
  <si>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</si>
  <si>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</si>
  <si>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</si>
  <si>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</si>
  <si>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</si>
  <si>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</si>
  <si>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</si>
  <si>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</si>
  <si>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</si>
  <si>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</si>
  <si>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</si>
  <si>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</si>
  <si>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</si>
  <si>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</si>
  <si>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</si>
  <si>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</si>
  <si>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</si>
  <si>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</si>
  <si>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</si>
  <si>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</si>
  <si>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</si>
  <si>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</si>
  <si>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</si>
  <si>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</si>
  <si>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</si>
  <si>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</si>
  <si>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</si>
  <si>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</si>
  <si>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</si>
  <si>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</si>
  <si>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</si>
  <si>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</si>
  <si>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</si>
  <si>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</si>
  <si>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</si>
  <si>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</si>
  <si>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</si>
  <si>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</si>
  <si>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</si>
  <si>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</si>
  <si>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</si>
  <si>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</si>
  <si>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</si>
  <si>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</si>
  <si>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</si>
  <si>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</si>
  <si>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</si>
  <si>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</si>
  <si>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</si>
  <si>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</si>
  <si>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</si>
  <si>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</si>
  <si>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</si>
  <si>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</si>
  <si>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</si>
  <si>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</si>
  <si>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</si>
  <si>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</si>
  <si>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</si>
  <si>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</si>
  <si>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</si>
  <si>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</si>
  <si>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</si>
  <si>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</si>
  <si>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</si>
  <si>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</si>
  <si>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</si>
  <si>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</si>
  <si>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</si>
  <si>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</si>
  <si>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</si>
  <si>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</si>
  <si>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</si>
  <si>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</si>
  <si>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</si>
  <si>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</si>
  <si>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</si>
  <si>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</si>
  <si>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</si>
  <si>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</si>
  <si>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</si>
  <si>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</si>
  <si>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</si>
  <si>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</si>
  <si>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</si>
  <si>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</si>
  <si>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</si>
  <si>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</si>
  <si>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</si>
  <si>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</si>
  <si>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</si>
  <si>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</si>
  <si>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</si>
  <si>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</si>
  <si>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</si>
  <si>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</si>
  <si>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</si>
  <si>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</si>
  <si>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</si>
  <si>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</si>
  <si>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</si>
  <si>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</si>
  <si>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</si>
  <si>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</si>
  <si>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</si>
  <si>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</si>
  <si>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</si>
  <si>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</si>
  <si>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</si>
  <si>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</si>
  <si>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</si>
  <si>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</si>
  <si>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</si>
  <si>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</si>
  <si>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</si>
  <si>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</si>
  <si>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</si>
  <si>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</si>
  <si>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</si>
  <si>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</si>
  <si>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</si>
  <si>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</si>
  <si>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</si>
  <si>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</si>
  <si>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</si>
  <si>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</si>
  <si>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</si>
  <si>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</si>
  <si>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</si>
  <si>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</si>
  <si>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</si>
  <si>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</si>
  <si>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</si>
  <si>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</si>
  <si>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</si>
  <si>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</si>
  <si>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</si>
  <si>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</si>
  <si>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</si>
  <si>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</si>
  <si>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</si>
  <si>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</si>
  <si>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</si>
  <si>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</si>
  <si>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</si>
  <si>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</si>
  <si>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</si>
  <si>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</si>
  <si>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</si>
  <si>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</si>
  <si>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</si>
  <si>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</si>
  <si>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</si>
  <si>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</si>
  <si>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</si>
  <si>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</si>
  <si>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</si>
  <si>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</si>
  <si>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</si>
  <si>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</si>
  <si>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</si>
  <si>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</si>
  <si>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</si>
  <si>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</si>
  <si>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</si>
  <si>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</si>
  <si>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</si>
  <si>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</si>
  <si>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</si>
  <si>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</si>
  <si>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</si>
  <si>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</si>
  <si>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</si>
  <si>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</si>
  <si>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</si>
  <si>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</si>
  <si>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</si>
  <si>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</si>
  <si>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</si>
  <si>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</si>
  <si>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</si>
  <si>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</si>
  <si>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</si>
  <si>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</si>
  <si>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</si>
  <si>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</si>
  <si>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</si>
  <si>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</si>
  <si>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</si>
  <si>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</si>
  <si>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</si>
  <si>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</si>
  <si>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</si>
  <si>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</si>
  <si>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</si>
  <si>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</si>
  <si>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</si>
  <si>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</si>
  <si>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</si>
  <si>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</si>
  <si>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</si>
  <si>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</si>
  <si>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</si>
  <si>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</si>
  <si>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</si>
  <si>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</si>
  <si>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</si>
  <si>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</si>
  <si>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</si>
  <si>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</si>
  <si>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</si>
  <si>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</si>
  <si>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</si>
  <si>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</si>
  <si>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</si>
  <si>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</si>
  <si>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</si>
  <si>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</si>
  <si>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</si>
  <si>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</si>
  <si>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</si>
  <si>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</si>
  <si>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</si>
  <si>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</si>
  <si>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</si>
  <si>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</si>
  <si>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</si>
  <si>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</si>
  <si>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</si>
  <si>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</si>
  <si>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</si>
  <si>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</si>
  <si>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</si>
  <si>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</si>
  <si>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</si>
  <si>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</si>
  <si>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</si>
  <si>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</si>
  <si>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</si>
  <si>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</si>
  <si>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</si>
  <si>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</si>
  <si>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</si>
  <si>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</si>
  <si>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</si>
  <si>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</si>
  <si>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</si>
  <si>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</si>
  <si>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</si>
  <si>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</si>
  <si>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</si>
  <si>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</si>
  <si>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</si>
  <si>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</si>
  <si>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</si>
  <si>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</si>
  <si>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</si>
  <si>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</si>
  <si>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</si>
  <si>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</si>
  <si>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</si>
  <si>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</si>
  <si>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</si>
  <si>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</si>
  <si>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</si>
  <si>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</si>
  <si>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</si>
  <si>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</si>
  <si>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</si>
  <si>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</si>
  <si>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</si>
  <si>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</si>
  <si>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</si>
  <si>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</si>
  <si>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</si>
  <si>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</si>
  <si>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</si>
  <si>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</si>
  <si>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</si>
  <si>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</si>
  <si>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</si>
  <si>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</si>
  <si>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</si>
  <si>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</si>
  <si>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</si>
  <si>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</si>
  <si>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</si>
  <si>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</si>
  <si>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</si>
  <si>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</si>
  <si>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</si>
  <si>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</si>
  <si>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</si>
  <si>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</si>
  <si>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</si>
  <si>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</si>
  <si>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</si>
  <si>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</si>
  <si>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</si>
  <si>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</si>
  <si>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</si>
  <si>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</si>
  <si>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</si>
  <si>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</si>
  <si>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</si>
  <si>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</si>
  <si>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</si>
  <si>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</si>
  <si>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</si>
  <si>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</si>
  <si>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</si>
  <si>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</si>
  <si>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</si>
  <si>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</si>
  <si>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</si>
  <si>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</si>
  <si>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</si>
  <si>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</si>
  <si>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</si>
  <si>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</si>
  <si>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</si>
  <si>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</si>
  <si>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</si>
  <si>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</si>
  <si>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</si>
  <si>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</si>
  <si>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</si>
  <si>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</si>
  <si>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</si>
  <si>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</si>
  <si>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</si>
  <si>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</si>
  <si>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</si>
  <si>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</si>
  <si>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</si>
  <si>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</si>
  <si>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</si>
  <si>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</si>
  <si>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</si>
  <si>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</si>
  <si>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</si>
  <si>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</si>
  <si>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</si>
  <si>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</si>
  <si>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</si>
  <si>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</si>
  <si>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</si>
  <si>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</si>
  <si>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</si>
  <si>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</si>
  <si>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</si>
  <si>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</si>
  <si>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</si>
  <si>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</si>
  <si>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</si>
  <si>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</si>
  <si>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</si>
  <si>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</si>
  <si>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</si>
  <si>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</si>
  <si>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</si>
  <si>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</si>
  <si>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</si>
  <si>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</si>
  <si>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</si>
  <si>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</si>
  <si>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</si>
  <si>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</si>
  <si>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</si>
  <si>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</si>
  <si>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</si>
  <si>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</si>
  <si>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</si>
  <si>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</si>
  <si>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</si>
  <si>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</si>
  <si>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</si>
  <si>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</si>
  <si>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</si>
  <si>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</si>
  <si>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</si>
  <si>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</si>
  <si>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</si>
  <si>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</si>
  <si>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</si>
  <si>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</si>
  <si>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</si>
  <si>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</si>
  <si>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</si>
  <si>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</si>
  <si>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</si>
  <si>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</si>
  <si>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</si>
  <si>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</si>
  <si>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</si>
  <si>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</si>
  <si>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</si>
  <si>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</si>
  <si>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</si>
  <si>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</si>
  <si>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</si>
  <si>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</si>
  <si>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</si>
  <si>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</si>
  <si>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</si>
  <si>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</si>
  <si>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</si>
  <si>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</si>
  <si>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</si>
  <si>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</si>
  <si>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</si>
  <si>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</si>
  <si>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</si>
  <si>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</si>
  <si>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</si>
  <si>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</si>
  <si>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</si>
  <si>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</si>
  <si>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</si>
  <si>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</si>
  <si>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</si>
  <si>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</si>
  <si>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</si>
  <si>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</si>
  <si>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</si>
  <si>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</si>
  <si>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</si>
  <si>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</si>
  <si>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</si>
  <si>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</si>
  <si>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</si>
  <si>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</si>
  <si>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</si>
  <si>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</si>
  <si>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</si>
  <si>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</si>
  <si>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</si>
  <si>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</si>
  <si>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</si>
  <si>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</si>
  <si>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</si>
  <si>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</si>
  <si>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</si>
  <si>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</si>
  <si>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</si>
  <si>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</si>
  <si>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</si>
  <si>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</si>
  <si>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</si>
  <si>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</si>
  <si>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</si>
  <si>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</si>
  <si>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</si>
  <si>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</si>
  <si>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</si>
  <si>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</si>
  <si>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</si>
  <si>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</si>
  <si>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</si>
  <si>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</si>
  <si>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</si>
  <si>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</si>
  <si>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</si>
  <si>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</si>
  <si>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</si>
  <si>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</si>
  <si>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</si>
  <si>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</si>
  <si>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</si>
  <si>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</si>
  <si>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</si>
  <si>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</si>
  <si>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</si>
  <si>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</si>
  <si>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</si>
  <si>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</si>
  <si>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</si>
  <si>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</si>
  <si>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</si>
  <si>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</si>
  <si>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</si>
  <si>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</si>
  <si>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</si>
  <si>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</si>
  <si>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</si>
  <si>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</si>
  <si>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</si>
  <si>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</si>
  <si>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</si>
  <si>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</si>
  <si>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</si>
  <si>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</si>
  <si>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</si>
  <si>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</si>
  <si>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</si>
  <si>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</si>
  <si>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</si>
  <si>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</si>
  <si>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</si>
  <si>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</si>
  <si>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</si>
  <si>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</si>
  <si>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</si>
  <si>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</si>
  <si>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</si>
  <si>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</si>
  <si>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</si>
  <si>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</si>
  <si>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</si>
  <si>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</si>
  <si>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</si>
  <si>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</si>
  <si>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</si>
  <si>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</si>
  <si>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</si>
  <si>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</si>
  <si>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</si>
  <si>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</si>
  <si>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</si>
  <si>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</si>
  <si>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</si>
  <si>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</si>
  <si>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</si>
  <si>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</si>
  <si>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</si>
  <si>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</si>
  <si>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</si>
  <si>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</si>
  <si>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</si>
  <si>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</si>
  <si>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</si>
  <si>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</si>
  <si>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</si>
  <si>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</si>
  <si>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</si>
  <si>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</si>
  <si>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</si>
  <si>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</si>
  <si>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</si>
  <si>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</si>
  <si>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</si>
  <si>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</si>
  <si>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</si>
  <si>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</si>
  <si>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</si>
  <si>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</si>
  <si>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</si>
  <si>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</si>
  <si>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</si>
  <si>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</si>
  <si>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</si>
  <si>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</si>
  <si>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</si>
  <si>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</si>
  <si>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</si>
  <si>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</si>
  <si>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</si>
  <si>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</si>
  <si>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</si>
  <si>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</si>
  <si>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</si>
  <si>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</si>
  <si>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</si>
  <si>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</si>
  <si>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</si>
  <si>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</si>
  <si>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</si>
  <si>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</si>
  <si>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</si>
  <si>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</si>
  <si>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</si>
  <si>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</si>
  <si>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</si>
  <si>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</si>
  <si>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</si>
  <si>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</si>
  <si>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</si>
  <si>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</si>
  <si>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</si>
  <si>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</si>
  <si>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</si>
  <si>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</si>
  <si>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</si>
  <si>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</si>
  <si>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</si>
  <si>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</si>
  <si>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</si>
  <si>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</si>
  <si>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</si>
  <si>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</si>
  <si>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</si>
  <si>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</si>
  <si>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</si>
  <si>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</si>
  <si>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</si>
  <si>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</si>
  <si>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</si>
  <si>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</si>
  <si>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</si>
  <si>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</si>
  <si>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</si>
  <si>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</si>
  <si>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</si>
  <si>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</si>
  <si>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</si>
  <si>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</si>
  <si>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</si>
  <si>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</si>
  <si>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</si>
  <si>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</si>
  <si>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</si>
  <si>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</si>
  <si>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</si>
  <si>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</si>
  <si>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</si>
  <si>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</si>
  <si>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</si>
  <si>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</si>
  <si>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</si>
  <si>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</si>
  <si>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</si>
  <si>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</si>
  <si>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</si>
  <si>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</si>
  <si>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</si>
  <si>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</si>
  <si>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</si>
  <si>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</si>
  <si>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</si>
  <si>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</si>
  <si>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</si>
  <si>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</si>
  <si>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</si>
  <si>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</si>
  <si>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</si>
  <si>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</si>
  <si>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</si>
  <si>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</si>
  <si>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</si>
  <si>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</si>
  <si>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</si>
  <si>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</si>
  <si>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</si>
  <si>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</si>
  <si>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</si>
  <si>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</si>
  <si>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</si>
  <si>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</si>
  <si>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</si>
  <si>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</si>
  <si>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</si>
  <si>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</si>
  <si>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</si>
  <si>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</si>
  <si>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</si>
  <si>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</si>
  <si>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</si>
  <si>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</si>
  <si>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</si>
  <si>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</si>
  <si>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</si>
  <si>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</si>
  <si>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</si>
  <si>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</si>
  <si>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</si>
  <si>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</si>
  <si>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</si>
  <si>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</si>
  <si>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</si>
  <si>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</si>
  <si>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</si>
  <si>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</si>
  <si>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</si>
  <si>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</si>
  <si>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</si>
  <si>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</si>
  <si>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</si>
  <si>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</si>
  <si>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</si>
  <si>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</si>
  <si>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</si>
  <si>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</si>
  <si>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</si>
  <si>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</si>
  <si>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</si>
  <si>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</si>
  <si>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</si>
  <si>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</si>
  <si>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</si>
  <si>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</si>
  <si>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</si>
  <si>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</si>
  <si>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</si>
  <si>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</si>
  <si>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</si>
  <si>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</si>
  <si>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</si>
  <si>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</si>
  <si>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</si>
  <si>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</si>
  <si>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</si>
  <si>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</si>
  <si>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</si>
  <si>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</si>
  <si>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</si>
  <si>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</si>
  <si>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</si>
  <si>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</si>
  <si>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</si>
  <si>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</si>
  <si>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</si>
  <si>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</si>
  <si>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</si>
  <si>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</si>
  <si>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</si>
  <si>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</si>
  <si>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</si>
  <si>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</si>
  <si>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</si>
  <si>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</si>
  <si>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</si>
  <si>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</si>
  <si>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</si>
  <si>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</si>
  <si>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</si>
  <si>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</si>
  <si>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</si>
  <si>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</si>
  <si>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</si>
  <si>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</si>
  <si>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</si>
  <si>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</si>
  <si>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</si>
  <si>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</si>
  <si>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</si>
  <si>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</si>
  <si>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</si>
  <si>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</si>
  <si>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</si>
  <si>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</si>
  <si>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</si>
  <si>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</si>
  <si>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</si>
  <si>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</si>
  <si>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</si>
  <si>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</si>
  <si>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</si>
  <si>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</si>
  <si>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</si>
  <si>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</si>
  <si>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</si>
  <si>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</si>
  <si>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</si>
  <si>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</si>
  <si>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</si>
  <si>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</si>
  <si>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</si>
  <si>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</si>
  <si>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</si>
  <si>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</si>
  <si>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</si>
  <si>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</si>
  <si>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</si>
  <si>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</si>
  <si>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</si>
  <si>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</si>
  <si>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</si>
  <si>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</si>
  <si>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</si>
  <si>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</si>
  <si>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</si>
  <si>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</si>
  <si>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</si>
  <si>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</si>
  <si>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</si>
  <si>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</si>
  <si>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</si>
  <si>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</si>
  <si>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</si>
  <si>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</si>
  <si>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</si>
  <si>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</si>
  <si>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</si>
  <si>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</si>
  <si>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</si>
  <si>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</si>
  <si>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</si>
  <si>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</si>
  <si>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</si>
  <si>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</si>
  <si>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</si>
  <si>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</si>
  <si>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</si>
  <si>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</si>
  <si>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</si>
  <si>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</si>
  <si>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</si>
  <si>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</si>
  <si>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</si>
  <si>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</si>
  <si>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</si>
  <si>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</si>
  <si>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</si>
  <si>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</si>
  <si>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</si>
  <si>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</si>
  <si>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</si>
  <si>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</si>
  <si>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</si>
  <si>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</si>
  <si>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</si>
  <si>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</si>
  <si>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</si>
  <si>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</si>
  <si>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</si>
  <si>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</si>
  <si>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</si>
  <si>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</si>
  <si>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</si>
  <si>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</si>
  <si>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</si>
  <si>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</si>
  <si>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</si>
  <si>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</si>
  <si>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</si>
  <si>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</si>
  <si>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</si>
  <si>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</si>
  <si>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</si>
  <si>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</si>
  <si>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</si>
  <si>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</si>
  <si>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</si>
  <si>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</si>
  <si>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</si>
  <si>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</si>
  <si>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</si>
  <si>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</si>
  <si>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</si>
  <si>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</si>
  <si>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</si>
  <si>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</si>
  <si>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</si>
  <si>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</si>
  <si>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</si>
  <si>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</si>
  <si>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</si>
  <si>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</si>
  <si>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</si>
  <si>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</si>
  <si>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</si>
  <si>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</si>
  <si>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</si>
  <si>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</si>
  <si>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</si>
  <si>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</si>
  <si>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</si>
  <si>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</si>
  <si>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</si>
  <si>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</si>
  <si>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</si>
  <si>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</si>
  <si>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</si>
  <si>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</si>
  <si>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</si>
  <si>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</si>
  <si>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</si>
  <si>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</si>
  <si>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</si>
  <si>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</si>
  <si>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</si>
  <si>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</si>
  <si>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</si>
  <si>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</si>
  <si>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</si>
  <si>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</si>
  <si>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</si>
  <si>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</si>
  <si>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</si>
  <si>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</si>
  <si>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</si>
  <si>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</si>
  <si>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</si>
  <si>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</si>
  <si>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</si>
  <si>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</si>
  <si>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</si>
  <si>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</si>
  <si>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</si>
  <si>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</si>
  <si>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</si>
  <si>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</si>
  <si>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</si>
  <si>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</si>
  <si>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</si>
  <si>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</si>
  <si>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</si>
  <si>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</si>
  <si>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</si>
  <si>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</si>
  <si>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</si>
  <si>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</si>
  <si>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</si>
  <si>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</si>
  <si>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</si>
  <si>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</si>
  <si>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</si>
  <si>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</si>
  <si>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</si>
  <si>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</si>
  <si>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</si>
  <si>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</si>
  <si>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</si>
  <si>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</si>
  <si>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</si>
  <si>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</si>
  <si>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</si>
  <si>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</si>
  <si>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</si>
  <si>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</si>
  <si>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</si>
  <si>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</si>
  <si>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</si>
  <si>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</si>
  <si>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</si>
  <si>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</si>
  <si>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</si>
  <si>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</si>
  <si>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</si>
  <si>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</si>
  <si>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</si>
  <si>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</si>
  <si>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</si>
  <si>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</si>
  <si>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</si>
  <si>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</si>
  <si>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</si>
  <si>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</si>
  <si>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</si>
  <si>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</si>
  <si>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</si>
  <si>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</si>
  <si>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</si>
  <si>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</si>
  <si>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</si>
  <si>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</si>
  <si>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</si>
  <si>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</si>
  <si>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</si>
  <si>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</si>
  <si>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</si>
  <si>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</si>
  <si>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</si>
  <si>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</si>
  <si>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</si>
  <si>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</si>
  <si>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</si>
  <si>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</si>
  <si>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</si>
  <si>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</si>
  <si>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</si>
  <si>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</si>
  <si>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</si>
  <si>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</si>
  <si>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</si>
  <si>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</si>
  <si>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</si>
  <si>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</si>
  <si>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</si>
  <si>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</si>
  <si>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</si>
  <si>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</si>
  <si>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</si>
  <si>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</si>
  <si>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</si>
  <si>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</si>
  <si>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</si>
  <si>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</si>
  <si>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</si>
  <si>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</si>
  <si>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</si>
  <si>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</si>
  <si>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</si>
  <si>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</si>
  <si>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</si>
  <si>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</si>
  <si>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</si>
  <si>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</si>
  <si>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</si>
  <si>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</si>
  <si>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</si>
  <si>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</si>
  <si>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</si>
  <si>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</si>
  <si>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</si>
  <si>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</si>
  <si>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</si>
  <si>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</si>
  <si>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</si>
  <si>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</si>
  <si>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</si>
  <si>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</si>
  <si>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</si>
  <si>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</si>
  <si>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</si>
  <si>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</si>
  <si>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</si>
  <si>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</si>
  <si>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</si>
  <si>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</si>
  <si>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</si>
  <si>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</si>
  <si>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</si>
  <si>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</si>
  <si>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</si>
  <si>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</si>
  <si>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</si>
  <si>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</si>
  <si>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</si>
  <si>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</si>
  <si>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</si>
  <si>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</si>
  <si>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</si>
  <si>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</si>
  <si>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</si>
  <si>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</si>
  <si>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</si>
  <si>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</si>
  <si>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</si>
  <si>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</si>
  <si>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</si>
  <si>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</si>
  <si>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</si>
  <si>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</si>
  <si>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</si>
  <si>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</si>
  <si>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</si>
  <si>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</si>
  <si>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</si>
  <si>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</si>
  <si>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</si>
  <si>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</si>
  <si>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</si>
  <si>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</si>
  <si>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</si>
  <si>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</si>
  <si>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</si>
  <si>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</si>
  <si>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</si>
  <si>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</si>
  <si>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</si>
  <si>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</si>
  <si>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</si>
  <si>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</si>
  <si>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</si>
  <si>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</si>
  <si>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</si>
  <si>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</si>
  <si>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</si>
  <si>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</si>
  <si>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</si>
  <si>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</si>
  <si>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</si>
  <si>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</si>
  <si>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</si>
  <si>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</si>
  <si>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</si>
  <si>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</si>
  <si>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</si>
  <si>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</si>
  <si>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</si>
  <si>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</si>
  <si>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</si>
  <si>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</si>
  <si>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</si>
  <si>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</si>
  <si>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</si>
  <si>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</si>
  <si>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</si>
  <si>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</si>
  <si>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</si>
  <si>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</si>
  <si>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</si>
  <si>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</si>
  <si>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</si>
  <si>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</si>
  <si>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</si>
  <si>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</si>
  <si>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</si>
  <si>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</si>
  <si>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</si>
  <si>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</si>
  <si>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</si>
  <si>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</si>
  <si>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</si>
  <si>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</si>
  <si>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</si>
  <si>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</si>
  <si>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</si>
  <si>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</si>
  <si>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</si>
  <si>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</si>
  <si>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</si>
  <si>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</si>
  <si>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</si>
  <si>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</si>
  <si>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</si>
  <si>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</si>
  <si>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</si>
  <si>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</si>
  <si>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</si>
  <si>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</si>
  <si>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</si>
  <si>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</si>
  <si>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</si>
  <si>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</si>
  <si>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</si>
  <si>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</si>
  <si>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</si>
  <si>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</si>
  <si>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</si>
  <si>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</si>
  <si>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</si>
  <si>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</si>
  <si>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</si>
  <si>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</si>
  <si>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</si>
  <si>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</si>
  <si>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</si>
  <si>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</si>
  <si>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</si>
  <si>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</si>
  <si>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</si>
  <si>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</si>
  <si>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</si>
  <si>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</si>
  <si>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</si>
  <si>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</si>
  <si>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</si>
  <si>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</si>
  <si>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</si>
  <si>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</si>
  <si>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</si>
  <si>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</si>
  <si>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</si>
  <si>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</si>
  <si>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</si>
  <si>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</si>
  <si>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</si>
  <si>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</si>
  <si>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</si>
  <si>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</si>
  <si>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</si>
  <si>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</si>
  <si>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</si>
  <si>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</si>
  <si>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</si>
  <si>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</si>
  <si>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</si>
  <si>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</si>
  <si>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</si>
  <si>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</si>
  <si>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</si>
  <si>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</si>
  <si>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</si>
  <si>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</si>
  <si>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</si>
  <si>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</si>
  <si>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</si>
  <si>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</si>
  <si>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</si>
  <si>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</si>
  <si>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</si>
  <si>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</si>
  <si>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</si>
  <si>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</si>
  <si>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</si>
  <si>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</si>
  <si>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</si>
  <si>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</si>
  <si>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</si>
  <si>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</si>
  <si>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</si>
  <si>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</si>
  <si>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</si>
  <si>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</si>
  <si>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</si>
  <si>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</si>
  <si>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</si>
  <si>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</si>
  <si>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</si>
  <si>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</si>
  <si>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</si>
  <si>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</si>
  <si>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</si>
  <si>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</si>
  <si>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</si>
  <si>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</si>
  <si>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</si>
  <si>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</si>
  <si>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</si>
  <si>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</si>
  <si>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</si>
  <si>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</si>
  <si>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</si>
  <si>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</si>
  <si>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</si>
  <si>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</si>
  <si>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</si>
  <si>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</si>
  <si>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</si>
  <si>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</si>
  <si>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</si>
  <si>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</si>
  <si>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</si>
  <si>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</si>
  <si>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</si>
  <si>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</si>
  <si>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</si>
  <si>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</si>
  <si>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</si>
  <si>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</si>
  <si>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</si>
  <si>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</si>
  <si>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</si>
  <si>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</si>
  <si>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</si>
  <si>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</si>
  <si>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</si>
  <si>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</si>
  <si>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</si>
  <si>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</si>
  <si>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</si>
  <si>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</si>
  <si>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</si>
  <si>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</si>
  <si>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</si>
  <si>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</si>
  <si>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</si>
  <si>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</si>
  <si>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</si>
  <si>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</si>
  <si>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</si>
  <si>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</si>
  <si>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</si>
  <si>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</si>
  <si>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</si>
  <si>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</si>
  <si>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</si>
  <si>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</si>
  <si>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</si>
  <si>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</si>
  <si>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</si>
  <si>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</si>
  <si>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</si>
  <si>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</si>
  <si>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</si>
  <si>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</si>
  <si>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</si>
  <si>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</si>
  <si>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</si>
  <si>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</si>
  <si>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</si>
  <si>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</si>
  <si>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</si>
  <si>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</si>
  <si>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</si>
  <si>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</si>
  <si>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</si>
  <si>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</si>
  <si>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</si>
  <si>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</si>
  <si>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</si>
  <si>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</si>
  <si>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</si>
  <si>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</si>
  <si>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</si>
  <si>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</si>
  <si>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</si>
  <si>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</si>
  <si>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</si>
  <si>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</si>
  <si>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</si>
  <si>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</si>
  <si>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</si>
  <si>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</si>
  <si>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</si>
  <si>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</si>
  <si>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</si>
  <si>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</si>
  <si>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</si>
  <si>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</si>
  <si>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</si>
  <si>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</si>
  <si>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</si>
  <si>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</si>
  <si>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</si>
  <si>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</si>
  <si>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</si>
  <si>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</si>
  <si>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</si>
  <si>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</si>
  <si>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</si>
  <si>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</si>
  <si>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</si>
  <si>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</si>
  <si>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</si>
  <si>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</si>
  <si>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</si>
  <si>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</si>
  <si>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</si>
  <si>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</si>
  <si>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</si>
  <si>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</si>
  <si>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</si>
  <si>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</si>
  <si>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</si>
  <si>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</si>
  <si>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</si>
  <si>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</si>
  <si>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</si>
  <si>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</si>
  <si>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</si>
  <si>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</si>
  <si>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</si>
  <si>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</si>
  <si>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</si>
  <si>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</si>
  <si>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</si>
  <si>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</si>
  <si>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</si>
  <si>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</si>
  <si>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</si>
  <si>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</si>
  <si>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</si>
  <si>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</si>
  <si>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</si>
  <si>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</si>
  <si>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</si>
  <si>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</si>
  <si>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</si>
  <si>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</si>
  <si>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</si>
  <si>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</si>
  <si>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</si>
  <si>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</si>
  <si>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</si>
  <si>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</si>
  <si>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</si>
  <si>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</si>
  <si>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</si>
  <si>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</si>
  <si>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</si>
  <si>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</si>
  <si>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</si>
  <si>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</si>
  <si>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</si>
  <si>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</si>
  <si>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</si>
  <si>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</si>
  <si>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</si>
  <si>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</si>
  <si>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</si>
  <si>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</si>
  <si>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</si>
  <si>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</si>
  <si>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</si>
  <si>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</si>
  <si>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</si>
  <si>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</si>
  <si>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</si>
  <si>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</si>
  <si>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</si>
  <si>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</si>
  <si>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</si>
  <si>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</si>
  <si>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</si>
  <si>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</si>
  <si>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</si>
  <si>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</si>
  <si>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</si>
  <si>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</si>
  <si>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</si>
  <si>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</si>
  <si>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</si>
  <si>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</si>
  <si>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</si>
  <si>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</si>
  <si>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</si>
  <si>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</si>
  <si>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</si>
  <si>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</si>
  <si>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</si>
  <si>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</si>
  <si>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</si>
  <si>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</si>
  <si>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</si>
  <si>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</si>
  <si>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</si>
  <si>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</si>
  <si>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</si>
  <si>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</si>
  <si>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</si>
  <si>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</si>
  <si>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</si>
  <si>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</si>
  <si>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</si>
  <si>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</si>
  <si>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</si>
  <si>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</si>
  <si>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</si>
  <si>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</si>
  <si>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</si>
  <si>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</si>
  <si>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</si>
  <si>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</si>
  <si>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</si>
  <si>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</si>
  <si>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</si>
  <si>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</si>
  <si>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</si>
  <si>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</si>
  <si>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</si>
  <si>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</si>
  <si>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</si>
  <si>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</si>
  <si>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</si>
  <si>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</si>
  <si>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</si>
  <si>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</si>
  <si>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</si>
  <si>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</si>
  <si>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</si>
  <si>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</si>
  <si>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</si>
  <si>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</si>
  <si>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</si>
  <si>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</si>
  <si>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</si>
  <si>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</si>
  <si>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</si>
  <si>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</si>
  <si>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</si>
  <si>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</si>
  <si>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</si>
  <si>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</si>
  <si>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</si>
  <si>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</si>
  <si>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</si>
  <si>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</si>
  <si>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</si>
  <si>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</si>
  <si>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</si>
  <si>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</si>
  <si>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</si>
  <si>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</si>
  <si>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</si>
  <si>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</si>
  <si>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</si>
  <si>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</si>
  <si>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</si>
  <si>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</si>
  <si>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</si>
  <si>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</si>
  <si>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</si>
  <si>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</si>
  <si>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</si>
  <si>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</si>
  <si>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</si>
  <si>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</si>
  <si>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</si>
  <si>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</si>
  <si>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</si>
  <si>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</si>
  <si>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</si>
  <si>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</si>
  <si>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</si>
  <si>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</si>
  <si>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</si>
  <si>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</si>
  <si>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</si>
  <si>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</si>
  <si>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</si>
  <si>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</si>
  <si>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</si>
  <si>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</si>
  <si>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</si>
  <si>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</si>
  <si>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</si>
  <si>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</si>
  <si>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</si>
  <si>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</si>
  <si>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</si>
  <si>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</si>
  <si>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</si>
  <si>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</si>
  <si>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</si>
  <si>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</si>
  <si>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</si>
  <si>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</si>
  <si>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</si>
  <si>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</si>
  <si>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</si>
  <si>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</si>
  <si>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</si>
  <si>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</si>
  <si>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</si>
  <si>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</si>
  <si>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</si>
  <si>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</si>
  <si>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</si>
  <si>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</si>
  <si>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</si>
  <si>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</si>
  <si>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</si>
  <si>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</si>
  <si>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</si>
  <si>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</si>
  <si>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</si>
  <si>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</si>
  <si>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</si>
  <si>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</si>
  <si>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</si>
  <si>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</si>
  <si>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</si>
  <si>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</si>
  <si>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</si>
  <si>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</si>
  <si>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</si>
  <si>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</si>
  <si>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</si>
  <si>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</si>
  <si>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</si>
  <si>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</si>
  <si>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</si>
  <si>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</si>
  <si>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</si>
  <si>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</si>
  <si>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</si>
  <si>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</si>
  <si>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</si>
  <si>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</si>
  <si>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</si>
  <si>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</si>
  <si>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</si>
  <si>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</si>
  <si>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</si>
  <si>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</si>
  <si>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</si>
  <si>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</si>
  <si>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</si>
  <si>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</si>
  <si>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</si>
  <si>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</si>
  <si>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</si>
  <si>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</si>
  <si>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</si>
  <si>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</si>
  <si>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</si>
  <si>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</si>
  <si>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</si>
  <si>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</si>
  <si>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</si>
  <si>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</si>
  <si>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</si>
  <si>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</si>
  <si>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</si>
  <si>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</si>
  <si>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</si>
  <si>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</si>
  <si>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</si>
  <si>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</si>
  <si>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</si>
  <si>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</si>
  <si>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</si>
  <si>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</si>
  <si>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</si>
  <si>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</si>
  <si>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</si>
  <si>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</si>
  <si>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</si>
  <si>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</si>
  <si>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</si>
  <si>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</si>
  <si>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</si>
  <si>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</si>
  <si>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</si>
  <si>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</si>
  <si>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</si>
  <si>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</si>
  <si>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</si>
  <si>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</si>
  <si>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</si>
  <si>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</si>
  <si>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</si>
  <si>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</si>
  <si>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</si>
  <si>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</si>
  <si>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</si>
  <si>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</si>
  <si>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</si>
  <si>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</si>
  <si>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</si>
  <si>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</si>
  <si>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</si>
  <si>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</si>
  <si>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</si>
  <si>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</si>
  <si>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</si>
  <si>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</si>
  <si>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</si>
  <si>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</si>
  <si>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</si>
  <si>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</si>
  <si>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</si>
  <si>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</si>
  <si>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</si>
  <si>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</si>
  <si>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</si>
  <si>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</si>
  <si>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</si>
  <si>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</si>
  <si>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</si>
  <si>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</si>
  <si>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</si>
  <si>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</si>
  <si>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</si>
  <si>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</si>
  <si>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</si>
  <si>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</si>
  <si>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</si>
  <si>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</si>
  <si>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</si>
  <si>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</si>
  <si>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</si>
  <si>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</si>
  <si>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</si>
  <si>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</si>
  <si>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</si>
  <si>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</si>
  <si>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</si>
  <si>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</si>
  <si>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</si>
  <si>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</si>
  <si>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</si>
  <si>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</si>
  <si>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</si>
  <si>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</si>
  <si>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</si>
  <si>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</si>
  <si>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</si>
  <si>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</si>
  <si>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</si>
  <si>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</si>
  <si>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</si>
  <si>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</si>
  <si>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</si>
  <si>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</si>
  <si>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</si>
  <si>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</si>
  <si>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</si>
  <si>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</si>
  <si>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</si>
  <si>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</si>
  <si>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</si>
  <si>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</si>
  <si>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</si>
  <si>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</si>
  <si>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</si>
  <si>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</si>
  <si>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</si>
  <si>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</si>
  <si>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</si>
  <si>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</si>
  <si>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</si>
  <si>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</si>
  <si>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</si>
  <si>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</si>
  <si>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</si>
  <si>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</si>
  <si>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</si>
  <si>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</si>
  <si>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</si>
  <si>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</si>
  <si>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</si>
  <si>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</si>
  <si>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</si>
  <si>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</si>
  <si>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</si>
  <si>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</si>
  <si>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</si>
  <si>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</si>
  <si>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</si>
  <si>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</si>
  <si>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</si>
  <si>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</si>
  <si>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</si>
  <si>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</si>
  <si>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</si>
  <si>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</si>
  <si>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</si>
  <si>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</si>
  <si>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</si>
  <si>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</si>
  <si>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</si>
  <si>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</si>
  <si>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</si>
  <si>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</si>
  <si>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</si>
  <si>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</si>
  <si>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</si>
  <si>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</si>
  <si>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</si>
  <si>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</si>
  <si>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</si>
  <si>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</si>
  <si>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</si>
  <si>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</si>
  <si>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</si>
  <si>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</si>
  <si>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</si>
  <si>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</si>
  <si>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</si>
  <si>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</si>
  <si>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</si>
  <si>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</si>
  <si>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</si>
  <si>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</si>
  <si>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</si>
  <si>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</si>
  <si>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</si>
  <si>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</si>
  <si>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</si>
  <si>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</si>
  <si>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</si>
  <si>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</si>
  <si>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</si>
  <si>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</si>
  <si>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</si>
  <si>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</si>
  <si>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</si>
  <si>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</si>
  <si>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</si>
  <si>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</si>
  <si>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</si>
  <si>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</si>
  <si>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</si>
  <si>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</si>
  <si>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</si>
  <si>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</si>
  <si>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</si>
  <si>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</si>
  <si>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</si>
  <si>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</si>
  <si>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</si>
  <si>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</si>
  <si>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</si>
  <si>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</si>
  <si>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</si>
  <si>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</si>
  <si>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</si>
  <si>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</si>
  <si>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</si>
  <si>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</si>
  <si>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</si>
  <si>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</si>
  <si>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</si>
  <si>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</si>
  <si>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</si>
  <si>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</si>
  <si>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</si>
  <si>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</si>
  <si>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</si>
  <si>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</si>
  <si>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</si>
  <si>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</si>
  <si>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</si>
  <si>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</si>
  <si>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</si>
  <si>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</si>
  <si>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</si>
  <si>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</si>
  <si>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</si>
  <si>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</si>
  <si>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</si>
  <si>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</si>
  <si>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</si>
  <si>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</si>
  <si>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</si>
  <si>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</si>
  <si>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</si>
  <si>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</si>
  <si>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</si>
  <si>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</si>
  <si>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</si>
  <si>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</si>
  <si>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</si>
  <si>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</si>
  <si>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</si>
  <si>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</si>
  <si>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</si>
  <si>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</si>
  <si>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</si>
  <si>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</si>
  <si>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</si>
  <si>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</si>
  <si>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</si>
  <si>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</si>
  <si>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</si>
  <si>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</si>
  <si>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</si>
  <si>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</si>
  <si>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</si>
  <si>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</si>
  <si>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</si>
  <si>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</si>
  <si>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</si>
  <si>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</si>
  <si>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</si>
  <si>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</si>
  <si>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</si>
  <si>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</si>
  <si>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</si>
  <si>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</si>
  <si>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</si>
  <si>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</si>
  <si>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</si>
  <si>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</si>
  <si>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</si>
  <si>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</si>
  <si>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</si>
  <si>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</si>
  <si>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</si>
  <si>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</si>
  <si>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</si>
  <si>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</si>
  <si>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</si>
  <si>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</si>
  <si>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</si>
  <si>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</si>
  <si>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</si>
  <si>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</si>
  <si>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</si>
  <si>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</si>
  <si>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</si>
  <si>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</si>
  <si>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</si>
  <si>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</si>
  <si>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</si>
  <si>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</si>
  <si>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</si>
  <si>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</si>
  <si>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</si>
  <si>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</si>
  <si>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</si>
  <si>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</si>
  <si>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</si>
  <si>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</si>
  <si>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</si>
  <si>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</si>
  <si>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</si>
  <si>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</si>
  <si>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</si>
  <si>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</si>
  <si>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</si>
  <si>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</si>
  <si>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</si>
  <si>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</si>
  <si>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</si>
  <si>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</si>
  <si>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</si>
  <si>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</si>
  <si>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</si>
  <si>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</si>
  <si>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</si>
  <si>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</si>
  <si>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</si>
  <si>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</si>
  <si>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</si>
  <si>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</si>
  <si>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</si>
  <si>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</si>
  <si>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</si>
  <si>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</si>
  <si>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</si>
  <si>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</si>
  <si>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</si>
  <si>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</si>
  <si>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</si>
  <si>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</si>
  <si>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</si>
  <si>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</si>
  <si>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</si>
  <si>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</si>
  <si>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</si>
  <si>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</si>
  <si>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</si>
  <si>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</si>
  <si>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</si>
  <si>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</si>
  <si>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</si>
  <si>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</si>
  <si>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</si>
  <si>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</si>
  <si>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</si>
  <si>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</si>
  <si>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</si>
  <si>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</si>
  <si>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</si>
  <si>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</si>
  <si>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</si>
  <si>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</si>
  <si>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</si>
  <si>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</si>
  <si>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</si>
  <si>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</si>
  <si>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</si>
  <si>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</si>
  <si>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</si>
  <si>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</si>
  <si>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</si>
  <si>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</si>
  <si>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</si>
  <si>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</si>
  <si>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</si>
  <si>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</si>
  <si>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</si>
  <si>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</si>
  <si>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</si>
  <si>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</si>
  <si>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</si>
  <si>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</si>
  <si>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</si>
  <si>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</si>
  <si>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</si>
  <si>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</si>
  <si>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</si>
  <si>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</si>
  <si>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</si>
  <si>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</si>
  <si>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</si>
  <si>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</si>
  <si>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</si>
  <si>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</si>
  <si>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</si>
  <si>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</si>
  <si>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</si>
  <si>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</si>
  <si>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</si>
  <si>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</si>
  <si>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</si>
  <si>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</si>
  <si>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</si>
  <si>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</si>
  <si>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</si>
  <si>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</si>
  <si>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</si>
  <si>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</si>
  <si>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</si>
  <si>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</si>
  <si>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</si>
  <si>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</si>
  <si>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</si>
  <si>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</si>
  <si>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</si>
  <si>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</si>
  <si>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</si>
  <si>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</si>
  <si>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</si>
  <si>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</si>
  <si>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</si>
  <si>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</si>
  <si>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</si>
  <si>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</si>
  <si>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</si>
  <si>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</si>
  <si>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</si>
  <si>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</si>
  <si>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</si>
  <si>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</si>
  <si>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</si>
  <si>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</si>
  <si>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</si>
  <si>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</si>
  <si>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</si>
  <si>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</si>
  <si>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</si>
  <si>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</si>
  <si>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</si>
  <si>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</si>
  <si>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</si>
  <si>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</si>
  <si>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</si>
  <si>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</si>
  <si>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</si>
  <si>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</si>
  <si>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</si>
  <si>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</si>
  <si>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</si>
  <si>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</si>
  <si>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</si>
  <si>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</si>
  <si>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</si>
  <si>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</si>
  <si>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</si>
  <si>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</si>
  <si>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</si>
  <si>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</si>
  <si>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</si>
  <si>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</si>
  <si>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</si>
  <si>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</si>
  <si>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</si>
  <si>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</si>
  <si>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</si>
  <si>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</si>
  <si>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</si>
  <si>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</si>
  <si>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</si>
  <si>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</si>
  <si>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</si>
  <si>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</si>
  <si>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</si>
  <si>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</si>
  <si>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</si>
  <si>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</si>
  <si>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</si>
  <si>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</si>
  <si>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</si>
  <si>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</si>
  <si>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</si>
  <si>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</si>
  <si>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</si>
  <si>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</si>
  <si>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</si>
  <si>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</si>
  <si>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</si>
  <si>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</si>
  <si>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</si>
  <si>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</si>
  <si>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</si>
  <si>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</si>
  <si>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</si>
  <si>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</si>
  <si>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</si>
  <si>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</si>
  <si>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</si>
  <si>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</si>
  <si>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</si>
  <si>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</si>
  <si>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</si>
  <si>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</si>
  <si>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</si>
  <si>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</si>
  <si>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</si>
  <si>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</si>
  <si>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</si>
  <si>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</si>
  <si>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</si>
  <si>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</si>
  <si>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</si>
  <si>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</si>
  <si>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</si>
  <si>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</si>
  <si>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</si>
  <si>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</si>
  <si>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</si>
  <si>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</si>
  <si>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</si>
  <si>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</si>
  <si>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</si>
  <si>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</si>
  <si>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</si>
  <si>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</si>
  <si>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</si>
  <si>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</si>
  <si>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</si>
  <si>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</si>
  <si>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</si>
  <si>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</si>
  <si>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</si>
  <si>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</si>
  <si>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</si>
  <si>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</si>
  <si>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</si>
  <si>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</si>
  <si>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</si>
  <si>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</si>
  <si>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</si>
  <si>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</si>
  <si>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</si>
  <si>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</si>
  <si>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</si>
  <si>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</si>
  <si>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</si>
  <si>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</si>
  <si>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</si>
  <si>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</si>
  <si>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</si>
  <si>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</si>
  <si>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</si>
  <si>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</si>
  <si>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</si>
  <si>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</si>
  <si>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</si>
  <si>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</si>
  <si>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</si>
  <si>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</si>
  <si>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</si>
  <si>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</si>
  <si>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</si>
  <si>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</si>
  <si>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</si>
  <si>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</si>
  <si>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</si>
  <si>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</si>
  <si>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</si>
  <si>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</si>
  <si>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</si>
  <si>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</si>
  <si>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</si>
  <si>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</si>
  <si>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</si>
  <si>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</si>
  <si>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</si>
  <si>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</si>
  <si>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</si>
  <si>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</si>
  <si>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</si>
  <si>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</si>
  <si>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</si>
  <si>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</si>
  <si>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</si>
  <si>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</si>
  <si>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</si>
  <si>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</si>
  <si>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</si>
  <si>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</si>
  <si>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</si>
  <si>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</si>
  <si>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</si>
  <si>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</si>
  <si>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</si>
  <si>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</si>
  <si>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</si>
  <si>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</si>
  <si>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</si>
  <si>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</si>
  <si>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</si>
  <si>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</si>
  <si>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</si>
  <si>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</si>
  <si>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</si>
  <si>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</si>
  <si>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</si>
  <si>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</si>
  <si>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</si>
  <si>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</si>
  <si>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</si>
  <si>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</si>
  <si>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</si>
  <si>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</si>
  <si>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</si>
  <si>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</si>
  <si>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</si>
  <si>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</si>
  <si>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</si>
  <si>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</si>
  <si>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</si>
  <si>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</si>
  <si>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</si>
  <si>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</si>
  <si>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</si>
  <si>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</si>
  <si>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</si>
  <si>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</si>
  <si>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</si>
  <si>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</si>
  <si>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</si>
  <si>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</si>
  <si>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</si>
  <si>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</si>
  <si>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</si>
  <si>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</si>
  <si>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</si>
  <si>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</si>
  <si>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</si>
  <si>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</si>
  <si>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</si>
  <si>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</si>
  <si>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</si>
  <si>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</si>
  <si>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</si>
  <si>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</si>
  <si>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</si>
  <si>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</si>
  <si>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</si>
  <si>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</si>
  <si>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</si>
  <si>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</si>
  <si>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</si>
  <si>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</si>
  <si>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</si>
  <si>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</si>
  <si>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</si>
  <si>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</si>
  <si>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</si>
  <si>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</si>
  <si>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</si>
  <si>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</si>
  <si>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</si>
  <si>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</si>
  <si>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</si>
  <si>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</si>
  <si>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</si>
  <si>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</si>
  <si>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</si>
  <si>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</si>
  <si>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</si>
  <si>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</si>
  <si>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</si>
  <si>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</si>
  <si>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</si>
  <si>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</si>
  <si>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</si>
  <si>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</si>
  <si>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</si>
  <si>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</si>
  <si>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</si>
  <si>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</si>
  <si>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</si>
  <si>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</si>
  <si>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</si>
  <si>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</si>
  <si>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</si>
  <si>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</si>
  <si>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</si>
  <si>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</si>
  <si>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</si>
  <si>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</si>
  <si>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</si>
  <si>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</si>
  <si>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</si>
  <si>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</si>
  <si>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</si>
  <si>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</si>
  <si>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</si>
  <si>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</si>
  <si>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</si>
  <si>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</si>
  <si>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</si>
  <si>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</si>
  <si>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</si>
  <si>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</si>
  <si>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</si>
  <si>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</si>
  <si>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</si>
  <si>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</si>
  <si>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</si>
  <si>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</si>
  <si>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</si>
  <si>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</si>
  <si>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</si>
  <si>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</si>
  <si>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</si>
  <si>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</si>
  <si>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</si>
  <si>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</si>
  <si>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</si>
  <si>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</si>
  <si>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</si>
  <si>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</si>
  <si>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</si>
  <si>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</si>
  <si>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</si>
  <si>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</si>
  <si>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</si>
  <si>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</si>
  <si>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</si>
  <si>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</si>
  <si>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</si>
  <si>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</si>
  <si>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</si>
  <si>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</si>
  <si>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</si>
  <si>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</si>
  <si>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</si>
  <si>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</si>
  <si>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</si>
  <si>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</si>
  <si>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</si>
  <si>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</si>
  <si>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</si>
  <si>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</si>
  <si>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</si>
  <si>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</si>
  <si>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</si>
  <si>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</si>
  <si>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</si>
  <si>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</si>
  <si>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</si>
  <si>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</si>
  <si>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</si>
  <si>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</si>
  <si>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</si>
  <si>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</si>
  <si>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</si>
  <si>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</si>
  <si>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</si>
  <si>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</si>
  <si>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</si>
  <si>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</si>
  <si>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</si>
  <si>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</si>
  <si>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</si>
  <si>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</si>
  <si>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</si>
  <si>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</si>
  <si>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</si>
  <si>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</si>
  <si>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</si>
  <si>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</si>
  <si>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</si>
  <si>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</si>
  <si>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</si>
  <si>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</si>
  <si>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</si>
  <si>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</si>
  <si>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</si>
  <si>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</si>
  <si>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</si>
  <si>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</si>
  <si>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</si>
  <si>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</si>
  <si>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</si>
  <si>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</si>
  <si>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</si>
  <si>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</si>
  <si>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</si>
  <si>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</si>
  <si>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</si>
  <si>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</si>
  <si>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</si>
  <si>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</si>
  <si>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</si>
  <si>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</si>
  <si>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</si>
  <si>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</si>
  <si>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</si>
  <si>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</si>
  <si>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</si>
  <si>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</si>
  <si>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</si>
  <si>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</si>
  <si>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</si>
  <si>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</si>
  <si>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</si>
  <si>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</si>
  <si>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</si>
  <si>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</si>
  <si>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</si>
  <si>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</si>
  <si>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</si>
  <si>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</si>
  <si>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</si>
  <si>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</si>
  <si>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</si>
  <si>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</si>
  <si>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</si>
  <si>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</si>
  <si>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</si>
  <si>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</si>
  <si>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</si>
  <si>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</si>
  <si>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</si>
  <si>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</si>
  <si>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</si>
  <si>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</si>
  <si>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</si>
  <si>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</si>
  <si>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</si>
  <si>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</si>
  <si>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</si>
  <si>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</si>
  <si>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</si>
  <si>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</si>
  <si>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</si>
  <si>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</si>
  <si>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</si>
  <si>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</si>
  <si>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</si>
  <si>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</si>
  <si>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</si>
  <si>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</si>
  <si>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</si>
  <si>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</si>
  <si>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</si>
  <si>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</si>
  <si>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</si>
  <si>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</si>
  <si>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</si>
  <si>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</si>
  <si>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</si>
  <si>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</si>
  <si>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</si>
  <si>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</si>
  <si>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</si>
  <si>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</si>
  <si>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</si>
  <si>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</si>
  <si>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</si>
  <si>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</si>
  <si>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</si>
  <si>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</si>
  <si>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</si>
  <si>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</si>
  <si>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</si>
  <si>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</si>
  <si>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</si>
  <si>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</si>
  <si>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</si>
  <si>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</si>
  <si>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</si>
  <si>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</si>
  <si>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</si>
  <si>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</si>
  <si>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</si>
  <si>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</si>
  <si>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</si>
  <si>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</si>
  <si>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</si>
  <si>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</si>
  <si>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</si>
  <si>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</si>
  <si>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</si>
  <si>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</si>
  <si>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</si>
  <si>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</si>
  <si>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</si>
  <si>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</si>
  <si>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</si>
  <si>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</si>
  <si>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</si>
  <si>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</si>
  <si>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</si>
  <si>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</si>
  <si>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</si>
  <si>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</si>
  <si>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</si>
  <si>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</si>
  <si>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</si>
  <si>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</si>
  <si>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</si>
  <si>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</si>
  <si>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</si>
  <si>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</si>
  <si>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</si>
  <si>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</si>
  <si>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</si>
  <si>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</si>
  <si>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</si>
  <si>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</si>
  <si>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</si>
  <si>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</si>
  <si>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</si>
  <si>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</si>
  <si>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</si>
  <si>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</si>
  <si>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</si>
  <si>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</si>
  <si>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</si>
  <si>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</si>
  <si>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</si>
  <si>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</si>
  <si>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</si>
  <si>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</si>
  <si>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</si>
  <si>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</si>
  <si>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</si>
  <si>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</si>
  <si>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</si>
  <si>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</si>
  <si>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</si>
  <si>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</si>
  <si>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</si>
  <si>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</si>
  <si>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</si>
  <si>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</si>
  <si>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</si>
  <si>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</si>
  <si>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</si>
  <si>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</si>
  <si>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</si>
  <si>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</si>
  <si>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</si>
  <si>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</si>
  <si>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</si>
  <si>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</si>
  <si>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</si>
  <si>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</si>
  <si>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</si>
  <si>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</si>
  <si>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</si>
  <si>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</si>
  <si>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</si>
  <si>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</si>
  <si>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</si>
  <si>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</si>
  <si>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</si>
  <si>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</si>
  <si>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</si>
  <si>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</si>
  <si>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</si>
  <si>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</si>
  <si>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</si>
  <si>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</si>
  <si>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</si>
  <si>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</si>
  <si>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</si>
  <si>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</si>
  <si>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</si>
  <si>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</si>
  <si>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</si>
  <si>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</si>
  <si>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</si>
  <si>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</si>
  <si>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</si>
  <si>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</si>
  <si>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</si>
  <si>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</si>
  <si>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</si>
  <si>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</si>
  <si>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</si>
  <si>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</si>
  <si>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</si>
  <si>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</si>
  <si>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</si>
  <si>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</si>
  <si>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</si>
  <si>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</si>
  <si>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</si>
  <si>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</si>
  <si>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</si>
  <si>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</si>
  <si>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</si>
  <si>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</si>
  <si>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</si>
  <si>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</si>
  <si>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</si>
  <si>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</si>
  <si>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</si>
  <si>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</si>
  <si>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</si>
  <si>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</si>
  <si>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</si>
  <si>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</si>
  <si>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</si>
  <si>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</si>
  <si>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</si>
  <si>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</si>
  <si>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</si>
  <si>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</si>
  <si>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</si>
  <si>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</si>
  <si>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</si>
  <si>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</si>
  <si>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</si>
  <si>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</si>
  <si>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</si>
  <si>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</si>
  <si>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</si>
  <si>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</si>
  <si>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</si>
  <si>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</si>
  <si>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</si>
  <si>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</si>
  <si>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</si>
  <si>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</si>
  <si>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</si>
  <si>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</si>
  <si>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</si>
  <si>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</si>
  <si>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</si>
  <si>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</si>
  <si>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</si>
  <si>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</si>
  <si>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</si>
  <si>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</si>
  <si>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</si>
  <si>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</si>
  <si>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</si>
  <si>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</si>
  <si>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</si>
  <si>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</si>
  <si>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</si>
  <si>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</si>
  <si>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</si>
  <si>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</si>
  <si>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</si>
  <si>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</si>
  <si>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</si>
  <si>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</si>
  <si>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</si>
  <si>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</si>
  <si>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</si>
  <si>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</si>
  <si>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</si>
  <si>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</si>
  <si>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</si>
  <si>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</si>
  <si>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</si>
  <si>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</si>
  <si>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</si>
  <si>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</si>
  <si>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</si>
  <si>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</si>
  <si>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</si>
  <si>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</si>
  <si>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</si>
  <si>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</si>
  <si>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</si>
  <si>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</si>
  <si>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</si>
  <si>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</si>
  <si>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</si>
  <si>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</si>
  <si>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</si>
  <si>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</si>
  <si>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</si>
  <si>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</si>
  <si>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</si>
  <si>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</si>
  <si>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</si>
  <si>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</si>
  <si>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</si>
  <si>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</si>
  <si>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</si>
  <si>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</si>
  <si>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</si>
  <si>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</si>
  <si>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</si>
  <si>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</si>
  <si>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</si>
  <si>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</si>
  <si>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</si>
  <si>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</si>
  <si>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</si>
  <si>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</si>
  <si>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</si>
  <si>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</si>
  <si>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</si>
  <si>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</si>
  <si>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</si>
  <si>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</si>
  <si>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</si>
  <si>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</si>
  <si>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</si>
  <si>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</si>
  <si>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</si>
  <si>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</si>
  <si>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</si>
  <si>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</si>
  <si>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</si>
  <si>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</si>
  <si>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</si>
  <si>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</si>
  <si>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</si>
  <si>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</si>
  <si>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</si>
  <si>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</si>
  <si>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</si>
  <si>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</si>
  <si>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</si>
  <si>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</si>
  <si>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</si>
  <si>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</si>
  <si>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</si>
  <si>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</si>
  <si>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</si>
  <si>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</si>
  <si>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</si>
  <si>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</si>
  <si>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</si>
  <si>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</si>
  <si>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</si>
  <si>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</si>
  <si>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</si>
  <si>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</si>
  <si>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</si>
  <si>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</si>
  <si>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</si>
  <si>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</si>
  <si>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</si>
  <si>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</si>
  <si>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</si>
  <si>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</si>
  <si>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</si>
  <si>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</si>
  <si>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</si>
  <si>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</si>
  <si>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</si>
  <si>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</si>
  <si>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</si>
  <si>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</si>
  <si>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</si>
  <si>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</si>
  <si>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</si>
  <si>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</si>
  <si>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</si>
  <si>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</si>
  <si>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</si>
  <si>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</si>
  <si>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</si>
  <si>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</si>
  <si>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</si>
  <si>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</si>
  <si>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</si>
  <si>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</si>
  <si>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</si>
  <si>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</si>
  <si>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</si>
  <si>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</si>
  <si>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</si>
  <si>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</si>
  <si>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</si>
  <si>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</si>
  <si>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</si>
  <si>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</si>
  <si>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</si>
  <si>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</si>
  <si>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</si>
  <si>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</si>
  <si>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</si>
  <si>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</si>
  <si>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</si>
  <si>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</si>
  <si>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</si>
  <si>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</si>
  <si>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</si>
  <si>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</si>
  <si>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</si>
  <si>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</si>
  <si>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</si>
  <si>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</si>
  <si>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</si>
  <si>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</si>
  <si>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</si>
  <si>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</si>
  <si>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</si>
  <si>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</si>
  <si>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</si>
  <si>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</si>
  <si>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</si>
  <si>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</si>
  <si>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</si>
  <si>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</si>
  <si>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</si>
  <si>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</si>
  <si>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</si>
  <si>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</si>
  <si>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</si>
  <si>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</si>
  <si>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</si>
  <si>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</si>
  <si>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</si>
  <si>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</si>
  <si>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</si>
  <si>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</si>
  <si>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</si>
  <si>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</si>
  <si>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</si>
  <si>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</si>
  <si>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</si>
  <si>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</si>
  <si>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</si>
  <si>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</si>
  <si>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</si>
  <si>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</si>
  <si>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</si>
  <si>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</si>
  <si>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</si>
  <si>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</si>
  <si>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</si>
  <si>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</si>
  <si>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</si>
  <si>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</si>
  <si>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</si>
  <si>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</si>
  <si>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</si>
  <si>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</si>
  <si>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</si>
  <si>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</si>
  <si>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</si>
  <si>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</si>
  <si>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</si>
  <si>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</si>
  <si>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</si>
  <si>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</si>
  <si>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</si>
  <si>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</si>
  <si>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</si>
  <si>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</si>
  <si>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</si>
  <si>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</si>
  <si>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</si>
  <si>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</si>
  <si>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</si>
  <si>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</si>
  <si>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</si>
  <si>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</si>
  <si>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</si>
  <si>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</si>
  <si>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</si>
  <si>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</si>
  <si>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</si>
  <si>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</si>
  <si>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</si>
  <si>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</si>
  <si>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</si>
  <si>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</si>
  <si>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</si>
  <si>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</si>
  <si>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</si>
  <si>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</si>
  <si>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</si>
  <si>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</si>
  <si>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</si>
  <si>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</si>
  <si>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</si>
  <si>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</si>
  <si>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</si>
  <si>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</si>
  <si>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</si>
  <si>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</si>
  <si>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</si>
  <si>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</si>
  <si>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</si>
  <si>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</si>
  <si>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</si>
  <si>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</si>
  <si>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</si>
  <si>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</si>
  <si>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</si>
  <si>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</si>
  <si>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</si>
  <si>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</si>
  <si>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</si>
  <si>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</si>
  <si>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</si>
  <si>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</si>
  <si>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</si>
  <si>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</si>
  <si>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</si>
  <si>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</si>
  <si>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</si>
  <si>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</si>
  <si>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</si>
  <si>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</si>
  <si>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</si>
  <si>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</si>
  <si>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</si>
  <si>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</si>
  <si>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</si>
  <si>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</si>
  <si>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</si>
  <si>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</si>
  <si>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</si>
  <si>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</si>
  <si>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</si>
  <si>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</si>
  <si>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</si>
  <si>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</si>
  <si>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</si>
  <si>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</si>
  <si>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</si>
  <si>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</si>
  <si>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</si>
  <si>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</si>
  <si>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</si>
  <si>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</si>
  <si>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</si>
  <si>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</si>
  <si>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</si>
  <si>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</si>
  <si>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</si>
  <si>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</si>
  <si>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</si>
  <si>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</si>
  <si>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</si>
  <si>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</si>
  <si>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</si>
  <si>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</si>
  <si>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</si>
  <si>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</si>
  <si>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</si>
  <si>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</si>
  <si>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</si>
  <si>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</si>
  <si>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</si>
  <si>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</si>
  <si>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</si>
  <si>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</si>
  <si>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</si>
  <si>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</si>
  <si>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</si>
  <si>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</si>
  <si>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</si>
  <si>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</si>
  <si>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</si>
  <si>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</si>
  <si>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</si>
  <si>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</si>
  <si>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</si>
  <si>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</si>
  <si>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</si>
  <si>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</si>
  <si>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</si>
  <si>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</si>
  <si>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</si>
  <si>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</si>
  <si>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</si>
  <si>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</si>
  <si>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</si>
  <si>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</si>
  <si>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</si>
  <si>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</si>
  <si>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</si>
  <si>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</si>
  <si>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</si>
  <si>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</si>
  <si>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</si>
  <si>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</si>
  <si>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</si>
  <si>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</si>
  <si>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</si>
  <si>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</si>
  <si>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</si>
  <si>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</si>
  <si>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</si>
  <si>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</si>
  <si>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</si>
  <si>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</si>
  <si>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</si>
  <si>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</si>
  <si>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</si>
  <si>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</si>
  <si>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</si>
  <si>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</si>
  <si>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</si>
  <si>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</si>
  <si>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</si>
  <si>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</si>
  <si>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</si>
  <si>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</si>
  <si>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</si>
  <si>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</si>
  <si>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</si>
  <si>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</si>
  <si>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</si>
  <si>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</si>
  <si>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</si>
  <si>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</si>
  <si>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</si>
  <si>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</si>
  <si>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</si>
  <si>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</si>
  <si>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</si>
  <si>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</si>
  <si>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</si>
  <si>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</si>
  <si>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</si>
  <si>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</si>
  <si>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</si>
  <si>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</si>
  <si>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</si>
  <si>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</si>
  <si>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</si>
  <si>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</si>
  <si>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</si>
  <si>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</si>
  <si>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</si>
  <si>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</si>
  <si>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</si>
  <si>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</si>
  <si>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</si>
  <si>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</si>
  <si>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</si>
  <si>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</si>
  <si>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</si>
  <si>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</si>
  <si>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</si>
  <si>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</si>
  <si>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</si>
  <si>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</si>
  <si>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</si>
  <si>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</si>
  <si>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</si>
  <si>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</si>
  <si>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</si>
  <si>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</si>
  <si>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</si>
  <si>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</si>
  <si>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</si>
  <si>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</si>
  <si>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</si>
  <si>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</si>
  <si>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</si>
  <si>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</si>
  <si>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</si>
  <si>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</si>
  <si>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</si>
  <si>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</si>
  <si>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</si>
  <si>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</si>
  <si>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</si>
  <si>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</si>
  <si>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</si>
  <si>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</si>
  <si>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</si>
  <si>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</si>
  <si>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</si>
  <si>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</si>
  <si>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</si>
  <si>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</si>
  <si>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</si>
  <si>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</si>
  <si>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</si>
  <si>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</si>
  <si>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</si>
  <si>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</si>
  <si>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</si>
  <si>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</si>
  <si>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</si>
  <si>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</si>
  <si>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</si>
  <si>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</si>
  <si>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</si>
  <si>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</si>
  <si>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</si>
  <si>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</si>
  <si>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</si>
  <si>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</si>
  <si>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</si>
  <si>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</si>
  <si>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</si>
  <si>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</si>
  <si>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</si>
  <si>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</si>
  <si>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</si>
  <si>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</si>
  <si>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</si>
  <si>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</si>
  <si>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</si>
  <si>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</si>
  <si>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</si>
  <si>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</si>
  <si>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</si>
  <si>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</si>
  <si>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</si>
  <si>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</si>
  <si>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</si>
  <si>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</si>
  <si>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</si>
  <si>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</si>
  <si>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</si>
  <si>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</si>
  <si>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</si>
  <si>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</si>
  <si>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</si>
  <si>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</si>
  <si>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</si>
  <si>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</si>
  <si>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</si>
  <si>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</si>
  <si>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</si>
  <si>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</si>
  <si>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</si>
  <si>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</si>
  <si>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</si>
  <si>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</si>
  <si>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</si>
  <si>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</si>
  <si>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</si>
  <si>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</si>
  <si>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</si>
  <si>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</si>
  <si>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</si>
  <si>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</si>
  <si>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</si>
  <si>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</si>
  <si>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</si>
  <si>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</si>
  <si>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</si>
  <si>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</si>
  <si>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</si>
  <si>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</si>
  <si>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</si>
  <si>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</si>
  <si>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</si>
  <si>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</si>
  <si>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</si>
  <si>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</si>
  <si>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</si>
  <si>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</si>
  <si>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</si>
  <si>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</si>
  <si>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</si>
  <si>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</si>
  <si>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</si>
  <si>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</si>
  <si>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</si>
  <si>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</si>
  <si>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</si>
  <si>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</si>
  <si>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</si>
  <si>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</si>
  <si>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</si>
  <si>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</si>
  <si>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</si>
  <si>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</si>
  <si>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</si>
  <si>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</si>
  <si>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</si>
  <si>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</si>
  <si>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</si>
  <si>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</si>
  <si>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</si>
  <si>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</si>
  <si>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</si>
  <si>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</si>
  <si>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</si>
  <si>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</si>
  <si>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</si>
  <si>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</si>
  <si>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</si>
  <si>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</si>
  <si>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</si>
  <si>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</si>
  <si>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</si>
  <si>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</si>
  <si>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</si>
  <si>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</si>
  <si>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</si>
  <si>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</si>
  <si>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</si>
  <si>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</si>
  <si>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</si>
  <si>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</si>
  <si>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</si>
  <si>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</si>
  <si>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</si>
  <si>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</si>
  <si>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</si>
  <si>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</si>
  <si>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</si>
  <si>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</si>
  <si>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</si>
  <si>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</si>
  <si>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</si>
  <si>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</si>
  <si>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</si>
  <si>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</si>
  <si>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</si>
  <si>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</si>
  <si>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</si>
  <si>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</si>
  <si>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</si>
  <si>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</si>
  <si>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</si>
  <si>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</si>
  <si>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</si>
  <si>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</si>
  <si>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</si>
  <si>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</si>
  <si>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</si>
  <si>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</si>
  <si>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</si>
  <si>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</si>
  <si>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</si>
  <si>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</si>
  <si>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</si>
  <si>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</si>
  <si>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</si>
  <si>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</si>
  <si>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</si>
  <si>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</si>
  <si>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</si>
  <si>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</si>
  <si>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</si>
  <si>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</si>
  <si>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</si>
  <si>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</si>
  <si>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</si>
  <si>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</si>
  <si>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</si>
  <si>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</si>
  <si>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</si>
  <si>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</si>
  <si>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</si>
  <si>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</si>
  <si>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</si>
  <si>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</si>
  <si>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</si>
  <si>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</si>
  <si>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</si>
  <si>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</si>
  <si>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</si>
  <si>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</si>
  <si>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</si>
  <si>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</si>
  <si>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</si>
  <si>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</si>
  <si>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</si>
  <si>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</si>
  <si>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</si>
  <si>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</si>
  <si>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</si>
  <si>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</si>
  <si>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</si>
  <si>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</si>
  <si>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</si>
  <si>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</si>
  <si>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</si>
  <si>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</si>
  <si>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</si>
  <si>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</si>
  <si>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</si>
  <si>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</si>
  <si>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</si>
  <si>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</si>
  <si>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</si>
  <si>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</si>
  <si>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</si>
  <si>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</si>
  <si>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</si>
  <si>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</si>
  <si>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</si>
  <si>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</si>
  <si>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</si>
  <si>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</si>
  <si>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</si>
  <si>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</si>
  <si>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</si>
  <si>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</si>
  <si>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</si>
  <si>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</si>
  <si>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</si>
  <si>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</si>
  <si>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</si>
  <si>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</si>
  <si>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</si>
  <si>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</si>
  <si>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</si>
  <si>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</si>
  <si>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</si>
  <si>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</si>
  <si>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</si>
  <si>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</si>
  <si>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</si>
  <si>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</si>
  <si>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</si>
  <si>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</si>
  <si>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</si>
  <si>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</si>
  <si>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</si>
  <si>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</si>
  <si>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</si>
  <si>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</si>
  <si>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</si>
  <si>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</si>
  <si>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</si>
  <si>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</si>
  <si>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</si>
  <si>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</si>
  <si>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</si>
  <si>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</si>
  <si>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</si>
  <si>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</si>
  <si>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</si>
  <si>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</si>
  <si>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</si>
  <si>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</si>
  <si>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</si>
  <si>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</si>
  <si>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</si>
  <si>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</si>
  <si>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</si>
  <si>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</si>
  <si>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</si>
  <si>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</si>
  <si>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</si>
  <si>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</si>
  <si>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</si>
  <si>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</si>
  <si>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</si>
  <si>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</si>
  <si>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</si>
  <si>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</si>
  <si>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</si>
  <si>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</si>
  <si>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</si>
  <si>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</si>
  <si>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</si>
  <si>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</si>
  <si>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</si>
  <si>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</si>
  <si>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</si>
  <si>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</si>
  <si>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</si>
  <si>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</si>
  <si>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</si>
  <si>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</si>
  <si>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</si>
  <si>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</si>
  <si>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</si>
  <si>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</si>
  <si>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</si>
  <si>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</si>
  <si>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</si>
  <si>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</si>
  <si>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</si>
  <si>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</si>
  <si>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</si>
  <si>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</si>
  <si>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</si>
  <si>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</si>
  <si>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</si>
  <si>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</si>
  <si>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</si>
  <si>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</si>
  <si>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</si>
  <si>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</si>
  <si>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</si>
  <si>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</si>
  <si>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</si>
  <si>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</si>
  <si>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</si>
  <si>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</si>
  <si>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</si>
  <si>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</si>
  <si>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</si>
  <si>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</si>
  <si>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</si>
  <si>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</si>
  <si>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</si>
  <si>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</si>
  <si>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</si>
  <si>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</si>
  <si>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</si>
  <si>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</si>
  <si>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</si>
  <si>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</si>
  <si>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</si>
  <si>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</si>
  <si>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</si>
  <si>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</si>
  <si>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</si>
  <si>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</si>
  <si>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</si>
  <si>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</si>
  <si>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</si>
  <si>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</si>
  <si>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</si>
  <si>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</si>
  <si>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</si>
  <si>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</si>
  <si>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</si>
  <si>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</si>
  <si>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</si>
  <si>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</si>
  <si>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</si>
  <si>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</si>
  <si>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</si>
  <si>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</si>
  <si>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</si>
  <si>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</si>
  <si>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</si>
  <si>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</si>
  <si>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</si>
  <si>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</si>
  <si>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</si>
  <si>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</si>
  <si>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</si>
  <si>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</si>
  <si>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</si>
  <si>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</si>
  <si>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</si>
  <si>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</si>
  <si>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</si>
  <si>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</si>
  <si>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</si>
  <si>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</si>
  <si>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</si>
  <si>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</si>
  <si>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</si>
  <si>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</si>
  <si>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</si>
  <si>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</si>
  <si>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</si>
  <si>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</si>
  <si>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</si>
  <si>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</si>
  <si>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</si>
  <si>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</si>
  <si>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</si>
  <si>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</si>
  <si>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</si>
  <si>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</si>
  <si>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</si>
  <si>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</si>
  <si>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</si>
  <si>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</si>
  <si>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</si>
  <si>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</si>
  <si>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</si>
  <si>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</si>
  <si>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</si>
  <si>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</si>
  <si>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</si>
  <si>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</si>
  <si>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</si>
  <si>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</si>
  <si>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</si>
  <si>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</si>
  <si>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</si>
  <si>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</si>
  <si>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</si>
  <si>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</si>
  <si>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</si>
  <si>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</si>
  <si>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</si>
  <si>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</si>
  <si>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</si>
  <si>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</si>
  <si>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</si>
  <si>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</si>
  <si>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</si>
  <si>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</si>
  <si>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</si>
  <si>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</si>
  <si>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</si>
  <si>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</si>
  <si>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</si>
  <si>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</si>
  <si>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</si>
  <si>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</si>
  <si>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</si>
  <si>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</si>
  <si>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</si>
  <si>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</si>
  <si>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</si>
  <si>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</si>
  <si>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</si>
  <si>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</si>
  <si>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</si>
  <si>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</si>
  <si>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</si>
  <si>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</si>
  <si>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</si>
  <si>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</si>
  <si>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</si>
  <si>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</si>
  <si>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</si>
  <si>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</si>
  <si>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</si>
  <si>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</si>
  <si>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</si>
  <si>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</si>
  <si>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</si>
  <si>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</si>
  <si>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</si>
  <si>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</si>
  <si>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</si>
  <si>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</si>
  <si>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</si>
  <si>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</si>
  <si>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</si>
  <si>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</si>
  <si>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</si>
  <si>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</si>
  <si>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</si>
  <si>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</si>
  <si>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</si>
  <si>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</si>
  <si>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</si>
  <si>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</si>
  <si>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</si>
  <si>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</si>
  <si>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</si>
  <si>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</si>
  <si>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</si>
  <si>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</si>
  <si>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</si>
  <si>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</si>
  <si>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</si>
  <si>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</si>
  <si>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</si>
  <si>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</si>
  <si>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</si>
  <si>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</si>
  <si>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</si>
  <si>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</si>
  <si>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</si>
  <si>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</si>
  <si>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</si>
  <si>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</si>
  <si>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</si>
  <si>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</si>
  <si>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</si>
  <si>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</si>
  <si>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</si>
  <si>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</si>
  <si>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</si>
  <si>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</si>
  <si>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</si>
  <si>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</si>
  <si>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</si>
  <si>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</si>
  <si>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</si>
  <si>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</si>
  <si>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</si>
  <si>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</si>
  <si>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</si>
  <si>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</si>
  <si>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</si>
  <si>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</si>
  <si>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</si>
  <si>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</si>
  <si>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</si>
  <si>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</si>
  <si>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</si>
  <si>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</si>
  <si>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</si>
  <si>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</si>
  <si>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</si>
  <si>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</si>
  <si>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</si>
  <si>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</si>
  <si>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</si>
  <si>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</si>
  <si>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</si>
  <si>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</si>
  <si>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</si>
  <si>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</si>
  <si>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</si>
  <si>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</si>
  <si>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</si>
  <si>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</si>
  <si>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</si>
  <si>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</si>
  <si>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</si>
  <si>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</si>
  <si>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</si>
  <si>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</si>
  <si>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</si>
  <si>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</si>
  <si>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</si>
  <si>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</si>
  <si>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</si>
  <si>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</si>
  <si>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</si>
  <si>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</si>
  <si>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</si>
  <si>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</si>
  <si>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</si>
  <si>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</si>
  <si>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</si>
  <si>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</si>
  <si>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</si>
  <si>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</si>
  <si>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</si>
  <si>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</si>
  <si>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</si>
  <si>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</si>
  <si>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</si>
  <si>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</si>
  <si>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</si>
  <si>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</si>
  <si>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</si>
  <si>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</si>
  <si>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</si>
  <si>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</si>
  <si>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</si>
  <si>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</si>
  <si>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</si>
  <si>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</si>
  <si>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</si>
  <si>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</si>
  <si>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</si>
  <si>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</si>
  <si>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</si>
  <si>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</si>
  <si>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</si>
  <si>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</si>
  <si>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</si>
  <si>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</si>
  <si>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</si>
  <si>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</si>
  <si>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</si>
  <si>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</si>
  <si>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</si>
  <si>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</si>
  <si>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</si>
  <si>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</si>
  <si>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</si>
  <si>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</si>
  <si>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</si>
  <si>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</si>
  <si>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</si>
  <si>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</si>
  <si>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</si>
  <si>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</si>
  <si>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</si>
  <si>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</si>
  <si>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</si>
  <si>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</si>
  <si>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</si>
  <si>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</si>
  <si>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</si>
  <si>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</si>
  <si>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</si>
  <si>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</si>
  <si>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</si>
  <si>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</si>
  <si>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</si>
  <si>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</si>
  <si>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</si>
  <si>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</si>
  <si>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</si>
  <si>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</si>
  <si>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</si>
  <si>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</si>
  <si>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</si>
  <si>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</si>
  <si>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</si>
  <si>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</si>
  <si>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</si>
  <si>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</si>
  <si>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</si>
  <si>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</si>
  <si>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</si>
  <si>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</si>
  <si>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</si>
  <si>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</si>
  <si>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</si>
  <si>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</si>
  <si>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</si>
  <si>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</si>
  <si>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</si>
  <si>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</si>
  <si>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</si>
  <si>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</si>
  <si>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</si>
  <si>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</si>
  <si>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</si>
  <si>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</si>
  <si>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</si>
  <si>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</si>
  <si>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</si>
  <si>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</si>
  <si>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</si>
  <si>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</si>
  <si>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</si>
  <si>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</si>
  <si>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</si>
  <si>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</si>
  <si>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</si>
  <si>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</si>
  <si>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</si>
  <si>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</si>
  <si>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</si>
  <si>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</si>
  <si>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</si>
  <si>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</si>
  <si>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</si>
  <si>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</si>
  <si>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</si>
  <si>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</si>
  <si>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</si>
  <si>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</si>
  <si>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</si>
  <si>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</si>
  <si>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</si>
  <si>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</si>
  <si>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</si>
  <si>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</si>
  <si>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</si>
  <si>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</si>
  <si>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</si>
  <si>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</si>
  <si>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</si>
  <si>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</si>
  <si>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</si>
  <si>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</si>
  <si>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</si>
  <si>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</si>
  <si>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</si>
  <si>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</si>
  <si>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</si>
  <si>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</si>
  <si>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</si>
  <si>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</si>
  <si>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</si>
  <si>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</si>
  <si>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</si>
  <si>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</si>
  <si>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</si>
  <si>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</si>
  <si>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</si>
  <si>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</si>
  <si>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</si>
  <si>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</si>
  <si>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</si>
  <si>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</si>
  <si>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</si>
  <si>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</si>
  <si>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</si>
  <si>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</si>
  <si>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</si>
  <si>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</si>
  <si>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</si>
  <si>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</si>
  <si>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</si>
  <si>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</si>
  <si>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</si>
  <si>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</si>
  <si>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</si>
  <si>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</si>
  <si>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</si>
  <si>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</si>
  <si>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</si>
  <si>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</si>
  <si>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</si>
  <si>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</si>
  <si>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</si>
  <si>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</si>
  <si>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</si>
  <si>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</si>
  <si>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</si>
  <si>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</si>
  <si>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</si>
  <si>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</si>
  <si>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</si>
  <si>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</si>
  <si>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</si>
  <si>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</si>
  <si>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</si>
  <si>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</si>
  <si>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</si>
  <si>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</si>
  <si>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</si>
  <si>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</si>
  <si>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</si>
  <si>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</si>
  <si>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</si>
  <si>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</si>
  <si>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</si>
  <si>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</si>
  <si>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</si>
  <si>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</si>
  <si>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</si>
  <si>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</si>
  <si>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</si>
  <si>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</si>
  <si>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</si>
  <si>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</si>
  <si>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</si>
  <si>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</si>
  <si>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</si>
  <si>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</si>
  <si>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</si>
  <si>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</si>
  <si>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</si>
  <si>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</si>
  <si>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</si>
  <si>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</si>
  <si>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</si>
  <si>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</si>
  <si>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</si>
  <si>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</si>
  <si>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</si>
  <si>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</si>
  <si>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</si>
  <si>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</si>
  <si>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</si>
  <si>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</si>
  <si>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</si>
  <si>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</si>
  <si>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</si>
  <si>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</si>
  <si>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</si>
  <si>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</si>
  <si>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</si>
  <si>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</si>
  <si>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</si>
  <si>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</si>
  <si>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</si>
  <si>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</si>
  <si>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</si>
  <si>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</si>
  <si>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</si>
  <si>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</si>
  <si>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</si>
  <si>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</si>
  <si>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</si>
  <si>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</si>
  <si>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</si>
  <si>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</si>
  <si>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</si>
  <si>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</si>
  <si>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</si>
  <si>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</si>
  <si>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</si>
  <si>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</si>
  <si>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</si>
  <si>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</si>
  <si>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</si>
  <si>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</si>
  <si>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</si>
  <si>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</si>
  <si>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</si>
  <si>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</si>
  <si>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</si>
  <si>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</si>
  <si>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</si>
  <si>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</si>
  <si>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</si>
  <si>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</si>
  <si>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</si>
  <si>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</si>
  <si>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</si>
  <si>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</si>
  <si>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</si>
  <si>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</si>
  <si>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</si>
  <si>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</si>
  <si>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</si>
  <si>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</si>
  <si>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</si>
  <si>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</si>
  <si>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</si>
  <si>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</si>
  <si>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</si>
  <si>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</si>
  <si>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</si>
  <si>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</si>
  <si>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</si>
  <si>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</si>
  <si>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</si>
  <si>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</si>
  <si>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</si>
  <si>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</si>
  <si>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</si>
  <si>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</si>
  <si>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</si>
  <si>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</si>
  <si>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</si>
  <si>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</si>
  <si>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</si>
  <si>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</si>
  <si>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</si>
  <si>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</si>
  <si>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</si>
  <si>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</si>
  <si>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</si>
  <si>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</si>
  <si>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</si>
  <si>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</si>
  <si>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</si>
  <si>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</si>
  <si>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</si>
  <si>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</si>
  <si>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</si>
  <si>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</si>
  <si>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</si>
  <si>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</si>
  <si>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</si>
  <si>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</si>
  <si>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</si>
  <si>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</si>
  <si>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</si>
  <si>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</si>
  <si>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</si>
  <si>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</si>
  <si>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</si>
  <si>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</si>
  <si>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</si>
  <si>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</si>
  <si>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</si>
  <si>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</si>
  <si>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</si>
  <si>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</si>
  <si>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</si>
  <si>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</si>
  <si>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</si>
  <si>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</si>
  <si>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</si>
  <si>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</si>
  <si>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</si>
  <si>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</si>
  <si>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</si>
  <si>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</si>
  <si>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</si>
  <si>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</si>
  <si>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</si>
  <si>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</si>
  <si>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</si>
  <si>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</si>
  <si>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</si>
  <si>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</si>
  <si>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</si>
  <si>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</si>
  <si>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</si>
  <si>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</si>
  <si>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</si>
  <si>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</si>
  <si>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</si>
  <si>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</si>
  <si>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</si>
  <si>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</si>
  <si>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</si>
  <si>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</si>
  <si>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</si>
  <si>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</si>
  <si>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</si>
  <si>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</si>
  <si>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</si>
  <si>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</si>
  <si>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</si>
  <si>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</si>
  <si>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</si>
  <si>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</si>
  <si>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</si>
  <si>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</si>
  <si>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</si>
  <si>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</si>
  <si>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</si>
  <si>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</si>
  <si>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</si>
  <si>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</si>
  <si>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</si>
  <si>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</si>
  <si>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</si>
  <si>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</si>
  <si>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</si>
  <si>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</si>
  <si>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</si>
  <si>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</si>
  <si>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</si>
  <si>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</si>
  <si>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</si>
  <si>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</si>
  <si>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</si>
  <si>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</si>
  <si>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</si>
  <si>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</si>
  <si>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</si>
  <si>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</si>
  <si>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</si>
  <si>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</si>
  <si>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</si>
  <si>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</si>
  <si>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</si>
  <si>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</si>
  <si>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</si>
  <si>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</si>
  <si>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</si>
  <si>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</si>
  <si>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</si>
  <si>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</si>
  <si>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</si>
  <si>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</si>
  <si>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</si>
  <si>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</si>
  <si>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</si>
  <si>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</si>
  <si>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</si>
  <si>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</si>
  <si>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</si>
  <si>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</si>
  <si>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</si>
  <si>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</si>
  <si>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</si>
  <si>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</si>
  <si>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</si>
  <si>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</si>
  <si>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</si>
  <si>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</si>
  <si>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</si>
  <si>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</si>
  <si>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</si>
  <si>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</si>
  <si>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</si>
  <si>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</si>
  <si>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</si>
  <si>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</si>
  <si>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</si>
  <si>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</si>
  <si>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</si>
  <si>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</si>
  <si>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</si>
  <si>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</si>
  <si>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</si>
  <si>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</si>
  <si>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</si>
  <si>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</si>
  <si>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</si>
  <si>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</si>
  <si>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</si>
  <si>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</si>
  <si>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</si>
  <si>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</si>
  <si>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</si>
  <si>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</si>
  <si>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</si>
  <si>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</si>
  <si>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</si>
  <si>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</si>
  <si>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</si>
  <si>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</si>
  <si>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</si>
  <si>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</si>
  <si>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</si>
  <si>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</si>
  <si>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</si>
  <si>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</si>
  <si>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</si>
  <si>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</si>
  <si>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</si>
  <si>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</si>
  <si>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</si>
  <si>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</si>
  <si>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</si>
  <si>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</si>
  <si>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</si>
  <si>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</si>
  <si>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</si>
  <si>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</si>
  <si>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</si>
  <si>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</si>
  <si>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</si>
  <si>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</si>
  <si>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</si>
  <si>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</si>
  <si>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</si>
  <si>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</si>
  <si>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</si>
  <si>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</si>
  <si>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</si>
  <si>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</si>
  <si>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</si>
  <si>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</si>
  <si>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</si>
  <si>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</si>
  <si>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</si>
  <si>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</si>
  <si>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</si>
  <si>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</si>
  <si>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</si>
  <si>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</si>
  <si>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</si>
  <si>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</si>
  <si>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</si>
  <si>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</si>
  <si>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</si>
  <si>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</si>
  <si>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</si>
  <si>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</si>
  <si>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</si>
  <si>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</si>
  <si>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</si>
  <si>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</si>
  <si>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</si>
  <si>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</si>
  <si>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</si>
  <si>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</si>
  <si>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</si>
  <si>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</si>
  <si>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</si>
  <si>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</si>
  <si>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</si>
  <si>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</si>
  <si>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</si>
  <si>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</si>
  <si>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</si>
  <si>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</si>
  <si>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</si>
  <si>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</si>
  <si>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</si>
  <si>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</si>
  <si>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</si>
  <si>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</si>
  <si>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</si>
  <si>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</si>
  <si>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</si>
  <si>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</si>
  <si>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</si>
  <si>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</si>
  <si>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</si>
  <si>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</si>
  <si>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</si>
  <si>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</si>
  <si>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</si>
  <si>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</si>
  <si>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</si>
  <si>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</si>
  <si>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</si>
  <si>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</si>
  <si>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</si>
  <si>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</si>
  <si>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</si>
  <si>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</si>
  <si>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</si>
  <si>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</si>
  <si>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</si>
  <si>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</si>
  <si>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</si>
  <si>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</si>
  <si>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</si>
  <si>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</si>
  <si>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</si>
  <si>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</si>
  <si>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</si>
  <si>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</si>
  <si>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</si>
  <si>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</si>
  <si>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</si>
  <si>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</si>
  <si>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</si>
  <si>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</si>
  <si>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</si>
  <si>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</si>
  <si>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</si>
  <si>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</si>
  <si>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</si>
  <si>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</si>
  <si>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</si>
  <si>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</si>
  <si>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</si>
  <si>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</si>
  <si>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</si>
  <si>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</si>
  <si>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</si>
  <si>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</si>
  <si>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</si>
  <si>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</si>
  <si>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</si>
  <si>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</si>
  <si>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</si>
  <si>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</si>
  <si>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</si>
  <si>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</si>
  <si>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</si>
  <si>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</si>
  <si>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</si>
  <si>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</si>
  <si>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</si>
  <si>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</si>
  <si>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</si>
  <si>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</si>
  <si>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</si>
  <si>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</si>
  <si>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</si>
  <si>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</si>
  <si>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</si>
  <si>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</si>
  <si>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</si>
  <si>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</si>
  <si>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</si>
  <si>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</si>
  <si>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</si>
  <si>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</si>
  <si>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</si>
  <si>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</si>
  <si>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</si>
  <si>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</si>
  <si>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</si>
  <si>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</si>
  <si>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</si>
  <si>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</si>
  <si>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</si>
  <si>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</si>
  <si>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</si>
  <si>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</si>
  <si>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</si>
  <si>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</si>
  <si>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</si>
  <si>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</si>
  <si>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</si>
  <si>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</si>
  <si>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</si>
  <si>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</si>
  <si>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</si>
  <si>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</si>
  <si>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</si>
  <si>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</si>
  <si>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</si>
  <si>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</si>
  <si>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</si>
  <si>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</si>
  <si>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</si>
  <si>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</si>
  <si>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</si>
  <si>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</si>
  <si>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</si>
  <si>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</si>
  <si>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</si>
  <si>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</si>
  <si>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</si>
  <si>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</si>
  <si>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</si>
  <si>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</si>
  <si>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</si>
  <si>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</si>
  <si>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</si>
  <si>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</si>
  <si>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</si>
  <si>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</si>
  <si>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</si>
  <si>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</si>
  <si>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</si>
  <si>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</si>
  <si>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</si>
  <si>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</si>
  <si>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</si>
  <si>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</si>
  <si>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</si>
  <si>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</si>
  <si>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</si>
  <si>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</si>
  <si>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</si>
  <si>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</si>
  <si>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</si>
  <si>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</si>
  <si>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</si>
  <si>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</si>
  <si>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</si>
  <si>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</si>
  <si>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</si>
  <si>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</si>
  <si>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</si>
  <si>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</si>
  <si>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</si>
  <si>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</si>
  <si>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</si>
  <si>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</si>
  <si>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</si>
  <si>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</si>
  <si>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</si>
  <si>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</si>
  <si>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</si>
  <si>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</si>
  <si>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</si>
  <si>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</si>
  <si>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</si>
  <si>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</si>
  <si>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</si>
  <si>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</si>
  <si>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</si>
  <si>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</si>
  <si>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</si>
  <si>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</si>
  <si>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</si>
  <si>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</si>
  <si>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</si>
  <si>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</si>
  <si>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</si>
  <si>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</si>
  <si>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</si>
  <si>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</si>
  <si>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</si>
  <si>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</si>
  <si>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</si>
  <si>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</si>
  <si>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</si>
  <si>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</si>
  <si>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</si>
  <si>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</si>
  <si>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</si>
  <si>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</si>
  <si>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</si>
  <si>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</si>
  <si>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</si>
  <si>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</si>
  <si>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</si>
  <si>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</si>
  <si>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</si>
  <si>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</si>
  <si>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</si>
  <si>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</si>
  <si>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</si>
  <si>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</si>
  <si>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</si>
  <si>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</si>
  <si>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</si>
  <si>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</si>
  <si>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</si>
  <si>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</si>
  <si>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</si>
  <si>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</si>
  <si>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</si>
  <si>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</si>
  <si>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</si>
  <si>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</si>
  <si>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</si>
  <si>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</si>
  <si>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</si>
  <si>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</si>
  <si>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</si>
  <si>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</si>
  <si>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</si>
  <si>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</si>
  <si>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</si>
  <si>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</si>
  <si>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</si>
  <si>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</si>
  <si>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</si>
  <si>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</si>
  <si>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</si>
  <si>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</si>
  <si>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</si>
  <si>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</si>
  <si>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</si>
  <si>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</si>
  <si>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</si>
  <si>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</si>
  <si>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</si>
  <si>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</si>
  <si>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</si>
  <si>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</si>
  <si>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</si>
  <si>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</si>
  <si>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</si>
  <si>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</si>
  <si>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</si>
  <si>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</si>
  <si>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</si>
  <si>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</si>
  <si>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</si>
  <si>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</si>
  <si>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</si>
  <si>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</si>
  <si>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</si>
  <si>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</si>
  <si>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</si>
  <si>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</si>
  <si>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</si>
  <si>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</si>
  <si>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</si>
  <si>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</si>
  <si>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</si>
  <si>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</si>
  <si>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</si>
  <si>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</si>
  <si>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</si>
  <si>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</si>
  <si>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</si>
  <si>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</si>
  <si>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</si>
  <si>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</si>
  <si>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</si>
  <si>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</si>
  <si>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</si>
  <si>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</si>
  <si>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</si>
  <si>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</si>
  <si>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</si>
  <si>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</si>
  <si>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</si>
  <si>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</si>
  <si>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</si>
  <si>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</si>
  <si>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</si>
  <si>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</si>
  <si>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</si>
  <si>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</si>
  <si>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</si>
  <si>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</si>
  <si>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</si>
  <si>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</si>
  <si>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</si>
  <si>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</si>
  <si>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</si>
  <si>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</si>
  <si>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</si>
  <si>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</si>
  <si>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</si>
  <si>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</si>
  <si>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</si>
  <si>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</si>
  <si>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</si>
  <si>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</si>
  <si>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</si>
  <si>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</si>
  <si>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</si>
  <si>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</si>
  <si>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</si>
  <si>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</si>
  <si>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</si>
  <si>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</si>
  <si>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</si>
  <si>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</si>
  <si>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</si>
  <si>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</si>
  <si>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</si>
  <si>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</si>
  <si>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</si>
  <si>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</si>
  <si>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</si>
  <si>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</si>
  <si>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</si>
  <si>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</si>
  <si>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</si>
  <si>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</si>
  <si>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</si>
  <si>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</si>
  <si>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</si>
  <si>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</si>
  <si>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</si>
  <si>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</si>
  <si>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</si>
  <si>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</si>
  <si>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</si>
  <si>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</si>
  <si>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</si>
  <si>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</si>
  <si>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</si>
  <si>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</si>
  <si>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</si>
  <si>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</si>
  <si>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</si>
  <si>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</si>
  <si>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</si>
  <si>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</si>
  <si>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</si>
  <si>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</si>
  <si>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</si>
  <si>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</si>
  <si>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</si>
  <si>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</si>
  <si>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</si>
  <si>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</si>
  <si>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</si>
  <si>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</si>
  <si>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</si>
  <si>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</si>
  <si>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</si>
  <si>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</si>
  <si>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</si>
  <si>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</si>
  <si>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</si>
  <si>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</si>
  <si>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</si>
  <si>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</si>
  <si>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</si>
  <si>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</si>
  <si>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</si>
  <si>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</si>
  <si>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</si>
  <si>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</si>
  <si>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</si>
  <si>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</si>
  <si>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</si>
  <si>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</si>
  <si>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</si>
  <si>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</si>
  <si>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</si>
  <si>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</si>
  <si>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</si>
  <si>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</si>
  <si>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</si>
  <si>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</si>
  <si>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</si>
  <si>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</si>
  <si>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</si>
  <si>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</si>
  <si>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</si>
  <si>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</si>
  <si>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</si>
  <si>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</si>
  <si>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</si>
  <si>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</si>
  <si>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</si>
  <si>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</si>
  <si>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</si>
  <si>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</si>
  <si>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</si>
  <si>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</si>
  <si>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</si>
  <si>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</si>
  <si>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</si>
  <si>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</si>
  <si>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</si>
  <si>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</si>
  <si>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</si>
  <si>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</si>
  <si>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</si>
  <si>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</si>
  <si>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</si>
  <si>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</si>
  <si>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</si>
  <si>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</si>
  <si>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</si>
  <si>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</si>
  <si>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</si>
  <si>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</si>
  <si>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</si>
  <si>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</si>
  <si>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</si>
  <si>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</si>
  <si>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</si>
  <si>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</si>
  <si>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</si>
  <si>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</si>
  <si>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</si>
  <si>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</si>
  <si>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</si>
  <si>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</si>
  <si>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</si>
  <si>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</si>
  <si>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</si>
  <si>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</si>
  <si>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</si>
  <si>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</si>
  <si>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</si>
  <si>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</si>
  <si>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</si>
  <si>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</si>
  <si>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</si>
  <si>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</si>
  <si>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</si>
  <si>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</si>
  <si>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</si>
  <si>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</si>
  <si>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</si>
  <si>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</si>
  <si>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</si>
  <si>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</si>
  <si>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</si>
  <si>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</si>
  <si>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</si>
  <si>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</si>
  <si>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</si>
  <si>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</si>
  <si>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</si>
  <si>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</si>
  <si>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</si>
  <si>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</si>
  <si>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</si>
  <si>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</si>
  <si>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</si>
  <si>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</si>
  <si>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</si>
  <si>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</si>
  <si>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</si>
  <si>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</si>
  <si>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</si>
  <si>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</si>
  <si>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</si>
  <si>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</si>
  <si>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</si>
  <si>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</si>
  <si>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</si>
  <si>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</si>
  <si>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</si>
  <si>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</si>
  <si>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</si>
  <si>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</si>
  <si>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</si>
  <si>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</si>
  <si>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</si>
  <si>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</si>
  <si>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</si>
  <si>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</si>
  <si>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</si>
  <si>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</si>
  <si>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</si>
  <si>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</si>
  <si>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</si>
  <si>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</si>
  <si>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</si>
  <si>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</si>
  <si>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</si>
  <si>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</si>
  <si>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</si>
  <si>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</si>
  <si>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</si>
  <si>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</si>
  <si>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</si>
  <si>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</si>
  <si>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</si>
  <si>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</si>
  <si>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</si>
  <si>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</si>
  <si>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</si>
  <si>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</si>
  <si>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</si>
  <si>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</si>
  <si>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</si>
  <si>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</si>
  <si>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</si>
  <si>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</si>
  <si>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</si>
  <si>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</si>
  <si>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</si>
  <si>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</si>
  <si>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</si>
  <si>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</si>
  <si>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</si>
  <si>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</si>
  <si>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</si>
  <si>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</si>
  <si>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</si>
  <si>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</si>
  <si>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</si>
  <si>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</si>
  <si>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</si>
  <si>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</si>
  <si>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</si>
  <si>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</si>
  <si>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</si>
  <si>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</si>
  <si>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</si>
  <si>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</si>
  <si>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</si>
  <si>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</si>
  <si>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</si>
  <si>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</si>
  <si>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</si>
  <si>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</si>
  <si>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</si>
  <si>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</si>
  <si>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</si>
  <si>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</si>
  <si>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</si>
  <si>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</si>
  <si>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</si>
  <si>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</si>
  <si>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</si>
  <si>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</si>
  <si>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</si>
  <si>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</si>
  <si>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</si>
  <si>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</si>
  <si>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</si>
  <si>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</si>
  <si>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</si>
  <si>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</si>
  <si>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</si>
  <si>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</si>
  <si>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</si>
  <si>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</si>
  <si>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</si>
  <si>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</si>
  <si>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</si>
  <si>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</si>
  <si>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</si>
  <si>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</si>
  <si>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</si>
  <si>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</si>
  <si>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</si>
  <si>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</si>
  <si>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</si>
  <si>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</si>
  <si>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</si>
  <si>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</si>
  <si>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</si>
  <si>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</si>
  <si>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</si>
  <si>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</si>
  <si>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</si>
  <si>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</si>
  <si>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</si>
  <si>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</si>
  <si>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</si>
  <si>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</si>
  <si>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</si>
  <si>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</si>
  <si>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</si>
  <si>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</si>
  <si>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</si>
  <si>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</si>
  <si>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</si>
  <si>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</si>
  <si>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</si>
  <si>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</si>
  <si>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</si>
  <si>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</si>
  <si>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</si>
  <si>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</si>
  <si>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</si>
  <si>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</si>
  <si>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</si>
  <si>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</si>
  <si>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</si>
  <si>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</si>
  <si>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</si>
  <si>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</si>
  <si>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</si>
  <si>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</si>
  <si>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</si>
  <si>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</si>
  <si>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</si>
  <si>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</si>
  <si>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</si>
  <si>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</si>
  <si>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</si>
  <si>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</si>
  <si>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</si>
  <si>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</si>
  <si>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</si>
  <si>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</si>
  <si>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</si>
  <si>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</si>
  <si>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</si>
  <si>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</si>
  <si>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</si>
  <si>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</si>
  <si>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</si>
  <si>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</si>
  <si>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</si>
  <si>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</si>
  <si>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</si>
  <si>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</si>
  <si>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</si>
  <si>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</si>
  <si>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</si>
  <si>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</si>
  <si>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</si>
  <si>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</si>
  <si>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</si>
  <si>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</si>
  <si>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</si>
  <si>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</si>
  <si>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</si>
  <si>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</si>
  <si>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</si>
  <si>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</si>
  <si>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</si>
  <si>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</si>
  <si>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</si>
  <si>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</si>
  <si>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</si>
  <si>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</si>
  <si>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</si>
  <si>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</si>
  <si>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</si>
  <si>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</si>
  <si>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</si>
  <si>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</si>
  <si>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</si>
  <si>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</si>
  <si>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</si>
  <si>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</si>
  <si>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</si>
  <si>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</si>
  <si>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</si>
  <si>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</si>
  <si>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</si>
  <si>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</si>
  <si>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</si>
  <si>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</si>
  <si>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</si>
  <si>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</si>
  <si>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</si>
  <si>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</si>
  <si>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</si>
  <si>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</si>
  <si>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</si>
  <si>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</si>
  <si>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</si>
  <si>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</si>
  <si>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</si>
  <si>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</si>
  <si>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</si>
  <si>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</si>
  <si>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</si>
  <si>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</si>
  <si>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</si>
  <si>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</si>
  <si>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</si>
  <si>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</si>
  <si>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</si>
  <si>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</si>
  <si>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</si>
  <si>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</si>
  <si>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</si>
  <si>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</si>
  <si>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</si>
  <si>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</si>
  <si>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</si>
  <si>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</si>
  <si>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</si>
  <si>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</si>
  <si>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</si>
  <si>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</si>
  <si>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</si>
  <si>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</si>
  <si>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</si>
  <si>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</si>
  <si>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</si>
  <si>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</si>
  <si>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</si>
  <si>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</si>
  <si>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</si>
  <si>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</si>
  <si>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</si>
  <si>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</si>
  <si>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</si>
  <si>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</si>
  <si>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</si>
  <si>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</si>
  <si>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</si>
  <si>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</si>
  <si>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</si>
  <si>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</si>
  <si>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</si>
  <si>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</si>
  <si>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</si>
  <si>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</si>
  <si>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</si>
  <si>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</si>
  <si>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</si>
  <si>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</si>
  <si>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</si>
  <si>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</si>
  <si>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</si>
  <si>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</si>
  <si>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</si>
  <si>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</si>
  <si>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</si>
  <si>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</si>
  <si>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</si>
  <si>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</si>
  <si>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</si>
  <si>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</si>
  <si>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</si>
  <si>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</si>
  <si>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</si>
  <si>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</si>
  <si>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</si>
  <si>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</si>
  <si>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</si>
  <si>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</si>
  <si>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</si>
  <si>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</si>
  <si>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</si>
  <si>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</si>
  <si>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</si>
  <si>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</si>
  <si>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</si>
  <si>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</si>
  <si>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</si>
  <si>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</si>
  <si>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</si>
  <si>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</si>
  <si>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</si>
  <si>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</si>
  <si>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</si>
  <si>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</si>
  <si>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</si>
  <si>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</si>
  <si>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</si>
  <si>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</si>
  <si>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</si>
  <si>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</si>
  <si>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</si>
  <si>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</si>
  <si>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</si>
  <si>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</si>
  <si>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</si>
  <si>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</si>
  <si>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</si>
  <si>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</si>
  <si>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</si>
  <si>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</si>
  <si>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</si>
  <si>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</si>
  <si>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</si>
  <si>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</si>
  <si>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</si>
  <si>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</si>
  <si>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</si>
  <si>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</si>
  <si>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</si>
  <si>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</si>
  <si>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</si>
  <si>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</si>
  <si>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</si>
  <si>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</si>
  <si>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</si>
  <si>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</si>
  <si>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</si>
  <si>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</si>
  <si>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</si>
  <si>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</si>
  <si>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</si>
  <si>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</si>
  <si>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</si>
  <si>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</si>
  <si>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</si>
  <si>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</si>
  <si>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</si>
  <si>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</si>
  <si>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</si>
  <si>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</si>
  <si>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</si>
  <si>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</si>
  <si>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</si>
  <si>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</si>
  <si>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</si>
  <si>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</si>
  <si>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</si>
  <si>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</si>
  <si>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</si>
  <si>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</si>
  <si>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</si>
  <si>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</si>
  <si>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</si>
  <si>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</si>
  <si>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</si>
  <si>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</si>
  <si>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</si>
  <si>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</si>
  <si>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</si>
  <si>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</si>
  <si>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</si>
  <si>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</si>
  <si>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</si>
  <si>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</si>
  <si>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</si>
  <si>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</si>
  <si>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</si>
  <si>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</si>
  <si>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</si>
  <si>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</si>
  <si>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</si>
  <si>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</si>
  <si>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</si>
  <si>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</si>
  <si>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</si>
  <si>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</si>
  <si>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</si>
  <si>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</si>
  <si>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</si>
  <si>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</si>
  <si>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</si>
  <si>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</si>
  <si>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</si>
  <si>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</si>
  <si>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</si>
  <si>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</si>
  <si>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</si>
  <si>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</si>
  <si>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</si>
  <si>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</si>
  <si>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</si>
  <si>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</si>
  <si>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</si>
  <si>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</si>
  <si>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</si>
  <si>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</si>
  <si>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</si>
  <si>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</si>
  <si>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</si>
  <si>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</si>
  <si>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</si>
  <si>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</si>
  <si>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</si>
  <si>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</si>
  <si>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</si>
  <si>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</si>
  <si>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</si>
  <si>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</si>
  <si>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</si>
  <si>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</si>
  <si>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</si>
  <si>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</si>
  <si>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</si>
  <si>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</si>
  <si>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</si>
  <si>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</si>
  <si>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</si>
  <si>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</si>
  <si>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</si>
  <si>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</si>
  <si>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</si>
  <si>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</si>
  <si>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</si>
  <si>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</si>
  <si>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</si>
  <si>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</si>
  <si>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</si>
  <si>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</si>
  <si>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</si>
  <si>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</si>
  <si>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</si>
  <si>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</si>
  <si>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</si>
  <si>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</si>
  <si>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</si>
  <si>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</si>
  <si>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</si>
  <si>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</si>
  <si>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</si>
  <si>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</si>
  <si>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</si>
  <si>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</si>
  <si>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</si>
  <si>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</si>
  <si>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</si>
  <si>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</si>
  <si>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</si>
  <si>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</si>
  <si>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</si>
  <si>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</si>
  <si>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</si>
  <si>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</si>
  <si>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</si>
  <si>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</si>
  <si>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</si>
  <si>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</si>
  <si>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</si>
  <si>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</si>
  <si>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</si>
  <si>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</si>
  <si>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</si>
  <si>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</si>
  <si>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</si>
  <si>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</si>
  <si>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</si>
  <si>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</si>
  <si>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</si>
  <si>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</si>
  <si>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</si>
  <si>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</si>
  <si>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</si>
  <si>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</si>
  <si>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</si>
  <si>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</si>
  <si>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</si>
  <si>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</si>
  <si>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</si>
  <si>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</si>
  <si>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</si>
  <si>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</si>
  <si>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</si>
  <si>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</si>
  <si>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</si>
  <si>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</si>
  <si>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</si>
  <si>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</si>
  <si>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</si>
  <si>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</si>
  <si>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</si>
  <si>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</si>
  <si>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</si>
  <si>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</si>
  <si>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</si>
  <si>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</si>
  <si>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</si>
  <si>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</si>
  <si>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</si>
  <si>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</si>
  <si>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</si>
  <si>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</si>
  <si>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</si>
  <si>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</si>
  <si>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</si>
  <si>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</si>
  <si>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</si>
  <si>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</si>
  <si>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</si>
  <si>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</si>
  <si>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</si>
  <si>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</si>
  <si>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</si>
  <si>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</si>
  <si>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</si>
  <si>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</si>
  <si>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</si>
  <si>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</si>
  <si>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</si>
  <si>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</si>
  <si>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</si>
  <si>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</si>
  <si>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</si>
  <si>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</si>
  <si>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</si>
  <si>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</si>
  <si>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</si>
  <si>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</si>
  <si>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</si>
  <si>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</si>
  <si>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</si>
  <si>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</si>
  <si>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</si>
  <si>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</si>
  <si>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</si>
  <si>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</si>
  <si>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</si>
  <si>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</si>
  <si>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</si>
  <si>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</si>
  <si>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</si>
  <si>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</si>
  <si>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</si>
  <si>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</si>
  <si>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</si>
  <si>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</si>
  <si>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</si>
  <si>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</si>
  <si>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</si>
  <si>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</si>
  <si>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</si>
  <si>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</si>
  <si>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</si>
  <si>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</si>
  <si>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</si>
  <si>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</si>
  <si>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</si>
  <si>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</si>
  <si>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</si>
  <si>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</si>
  <si>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</si>
  <si>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</si>
  <si>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</si>
  <si>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</si>
  <si>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</si>
  <si>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</si>
  <si>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</si>
  <si>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</si>
  <si>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</si>
  <si>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</si>
  <si>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</si>
  <si>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</si>
  <si>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</si>
  <si>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</si>
  <si>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</si>
  <si>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</si>
  <si>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</si>
  <si>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</si>
  <si>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</si>
  <si>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</si>
  <si>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</si>
  <si>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</si>
  <si>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</si>
  <si>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</si>
  <si>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</si>
  <si>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</si>
  <si>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</si>
  <si>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</si>
  <si>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</si>
  <si>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</si>
  <si>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</si>
  <si>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</si>
  <si>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</si>
  <si>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</si>
  <si>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</si>
  <si>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</si>
  <si>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</si>
  <si>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</si>
  <si>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</si>
  <si>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</si>
  <si>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</si>
  <si>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</si>
  <si>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</si>
  <si>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</si>
  <si>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</si>
  <si>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</si>
  <si>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</si>
  <si>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</si>
  <si>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</si>
  <si>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</si>
  <si>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</si>
  <si>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</si>
  <si>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</si>
  <si>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</si>
  <si>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</si>
  <si>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</si>
  <si>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</si>
  <si>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</si>
  <si>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</si>
  <si>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</si>
  <si>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</si>
  <si>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</si>
  <si>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</si>
  <si>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</si>
  <si>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</si>
  <si>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</si>
  <si>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</si>
  <si>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</si>
  <si>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</si>
  <si>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</si>
  <si>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</si>
  <si>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</si>
  <si>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</si>
  <si>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</si>
  <si>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</si>
  <si>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</si>
  <si>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</si>
  <si>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</si>
  <si>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</si>
  <si>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</si>
  <si>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</si>
  <si>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</si>
  <si>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</si>
  <si>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</si>
  <si>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</si>
  <si>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</si>
  <si>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</si>
  <si>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</si>
  <si>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</si>
  <si>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</si>
  <si>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</si>
  <si>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</si>
  <si>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</si>
  <si>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</si>
  <si>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</si>
  <si>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</si>
  <si>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</si>
  <si>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</si>
  <si>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</si>
  <si>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</si>
  <si>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</si>
  <si>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</si>
  <si>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</si>
  <si>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</si>
  <si>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</si>
  <si>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</si>
  <si>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</si>
  <si>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</si>
  <si>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</si>
  <si>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</si>
  <si>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</si>
  <si>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</si>
  <si>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</si>
  <si>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</si>
  <si>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</si>
  <si>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</si>
  <si>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</si>
  <si>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</si>
  <si>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</si>
  <si>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</si>
  <si>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</si>
  <si>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</si>
  <si>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</si>
  <si>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</si>
  <si>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</si>
  <si>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</si>
  <si>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</si>
  <si>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</si>
  <si>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</si>
  <si>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</si>
  <si>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</si>
  <si>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</si>
  <si>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</si>
  <si>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</si>
  <si>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</si>
  <si>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</si>
  <si>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</si>
  <si>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</si>
  <si>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</si>
  <si>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</si>
  <si>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</si>
  <si>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</si>
  <si>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</si>
  <si>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</si>
  <si>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</si>
  <si>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</si>
  <si>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</si>
  <si>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</si>
  <si>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</si>
  <si>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</si>
  <si>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</si>
  <si>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</si>
  <si>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</si>
  <si>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</si>
  <si>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</si>
  <si>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</si>
  <si>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</si>
  <si>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</si>
  <si>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</si>
  <si>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</si>
  <si>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</si>
  <si>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</si>
  <si>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</si>
  <si>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</si>
  <si>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</si>
  <si>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</si>
  <si>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</si>
  <si>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</si>
  <si>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</si>
  <si>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</si>
  <si>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</si>
  <si>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</si>
  <si>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</si>
  <si>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</si>
  <si>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</si>
  <si>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</si>
  <si>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</si>
  <si>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</si>
  <si>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</si>
  <si>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</si>
  <si>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</si>
  <si>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</si>
  <si>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</si>
  <si>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</si>
  <si>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</si>
  <si>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</si>
  <si>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</si>
  <si>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</si>
  <si>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</si>
  <si>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</si>
  <si>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</si>
  <si>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</si>
  <si>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</si>
  <si>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</si>
  <si>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</si>
  <si>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</si>
  <si>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</si>
  <si>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</si>
  <si>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</si>
  <si>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</si>
  <si>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</si>
  <si>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</si>
  <si>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</si>
  <si>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</si>
  <si>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</si>
  <si>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</si>
  <si>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</si>
  <si>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</si>
  <si>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</si>
  <si>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</si>
  <si>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</si>
  <si>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</si>
  <si>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</si>
  <si>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</si>
  <si>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</si>
  <si>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</si>
  <si>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</si>
  <si>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</si>
  <si>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</si>
  <si>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</si>
  <si>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</si>
  <si>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</si>
  <si>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</si>
  <si>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</si>
  <si>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</si>
  <si>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</si>
  <si>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</si>
  <si>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</si>
  <si>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</si>
  <si>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</si>
  <si>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</si>
  <si>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</si>
  <si>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</si>
  <si>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</si>
  <si>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</si>
  <si>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</si>
  <si>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</si>
  <si>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</si>
  <si>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</si>
  <si>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</si>
  <si>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</si>
  <si>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</si>
  <si>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</si>
  <si>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</si>
  <si>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</si>
  <si>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</si>
  <si>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</si>
  <si>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</si>
  <si>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</si>
  <si>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</si>
  <si>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</si>
  <si>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</si>
  <si>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</si>
  <si>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</si>
  <si>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</si>
  <si>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</si>
  <si>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</si>
  <si>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</si>
  <si>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</si>
  <si>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</si>
  <si>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</si>
  <si>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</si>
  <si>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</si>
  <si>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</si>
  <si>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</si>
  <si>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</si>
  <si>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</si>
  <si>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</si>
  <si>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</si>
  <si>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</si>
  <si>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</si>
  <si>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</si>
  <si>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</si>
  <si>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</si>
  <si>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</si>
  <si>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</si>
  <si>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</si>
  <si>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</si>
  <si>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</si>
  <si>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</si>
  <si>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</si>
  <si>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</si>
  <si>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</si>
  <si>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</si>
  <si>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</si>
  <si>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</si>
  <si>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</si>
  <si>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</si>
  <si>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</si>
  <si>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</si>
  <si>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</si>
  <si>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</si>
  <si>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</si>
  <si>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</si>
  <si>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</si>
  <si>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</si>
  <si>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</si>
  <si>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</si>
  <si>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</si>
  <si>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</si>
  <si>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</si>
  <si>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</si>
  <si>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</si>
  <si>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</si>
  <si>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</si>
  <si>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</si>
  <si>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</si>
  <si>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</si>
  <si>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</si>
  <si>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</si>
  <si>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</si>
  <si>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</si>
  <si>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</si>
  <si>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</si>
  <si>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</si>
  <si>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</si>
  <si>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</si>
  <si>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</si>
  <si>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</si>
  <si>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</si>
  <si>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</si>
  <si>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</si>
  <si>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</si>
  <si>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</si>
  <si>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</si>
  <si>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</si>
  <si>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</si>
  <si>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</si>
  <si>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</si>
  <si>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</si>
  <si>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</si>
  <si>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</si>
  <si>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</si>
  <si>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</si>
  <si>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</si>
  <si>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</si>
  <si>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</si>
  <si>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</si>
  <si>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</si>
  <si>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</si>
  <si>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</si>
  <si>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</si>
  <si>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</si>
  <si>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</si>
  <si>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</si>
  <si>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</si>
  <si>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</si>
  <si>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</si>
  <si>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</si>
  <si>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</si>
  <si>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</si>
  <si>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</si>
  <si>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</si>
  <si>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</si>
  <si>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</si>
  <si>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</si>
  <si>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</si>
  <si>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</si>
  <si>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</si>
  <si>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</si>
  <si>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</si>
  <si>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</si>
  <si>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</si>
  <si>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</si>
  <si>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</si>
  <si>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</si>
  <si>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</si>
  <si>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</si>
  <si>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</si>
  <si>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</si>
  <si>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</si>
  <si>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</si>
  <si>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</si>
  <si>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</si>
  <si>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</si>
  <si>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</si>
  <si>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</si>
  <si>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</si>
  <si>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</si>
  <si>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</si>
  <si>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</si>
  <si>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</si>
  <si>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</si>
  <si>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</si>
  <si>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</si>
  <si>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</si>
  <si>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</si>
  <si>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</si>
  <si>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</si>
  <si>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</si>
  <si>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</si>
  <si>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</si>
  <si>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</si>
  <si>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</si>
  <si>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</si>
  <si>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</si>
  <si>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</si>
  <si>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</si>
  <si>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</si>
  <si>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</si>
  <si>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</si>
  <si>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</si>
  <si>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</si>
  <si>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</si>
  <si>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</si>
  <si>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</si>
  <si>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</si>
  <si>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</si>
  <si>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</si>
  <si>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</si>
  <si>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</si>
  <si>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</si>
  <si>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</si>
  <si>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</si>
  <si>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</si>
  <si>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</si>
  <si>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</si>
  <si>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</si>
  <si>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</si>
  <si>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</si>
  <si>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</si>
  <si>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</si>
  <si>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</si>
  <si>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</si>
  <si>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</si>
  <si>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</si>
  <si>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</si>
  <si>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</si>
  <si>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</si>
  <si>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</si>
  <si>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</si>
  <si>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</si>
  <si>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</si>
  <si>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</si>
  <si>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</si>
  <si>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</si>
  <si>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</si>
  <si>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</si>
  <si>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</si>
  <si>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</si>
  <si>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</si>
  <si>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</si>
  <si>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</si>
  <si>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</si>
  <si>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</si>
  <si>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</si>
  <si>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</si>
  <si>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</si>
  <si>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</si>
  <si>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</si>
  <si>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</si>
  <si>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</si>
  <si>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</si>
  <si>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</si>
  <si>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</si>
  <si>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</si>
  <si>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</si>
  <si>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</si>
  <si>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</si>
  <si>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</si>
  <si>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</si>
  <si>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</si>
  <si>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</si>
  <si>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</si>
  <si>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</si>
  <si>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</si>
  <si>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</si>
  <si>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</si>
  <si>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</si>
  <si>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</si>
  <si>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</si>
  <si>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</si>
  <si>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</si>
  <si>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</si>
  <si>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</si>
  <si>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</si>
  <si>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</si>
  <si>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</si>
  <si>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</si>
  <si>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</si>
  <si>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</si>
  <si>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</si>
  <si>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</si>
  <si>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</si>
  <si>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</si>
  <si>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</si>
  <si>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</si>
  <si>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</si>
  <si>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</si>
  <si>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</si>
  <si>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</si>
  <si>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</si>
  <si>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</si>
  <si>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</si>
  <si>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</si>
  <si>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</si>
  <si>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</si>
  <si>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</si>
  <si>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</si>
  <si>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</si>
  <si>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</si>
  <si>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</si>
  <si>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</si>
  <si>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</si>
  <si>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</si>
  <si>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</si>
  <si>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</si>
  <si>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</si>
  <si>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</si>
  <si>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</si>
  <si>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</si>
  <si>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</si>
  <si>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</si>
  <si>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</si>
  <si>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</si>
  <si>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</si>
  <si>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</si>
  <si>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</si>
  <si>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</si>
  <si>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</si>
  <si>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</si>
  <si>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</si>
  <si>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</si>
  <si>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</si>
  <si>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</si>
  <si>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</si>
  <si>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</si>
  <si>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</si>
  <si>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</si>
  <si>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</si>
  <si>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</si>
  <si>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</si>
  <si>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</si>
  <si>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</si>
  <si>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</si>
  <si>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</si>
  <si>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</si>
  <si>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</si>
  <si>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</si>
  <si>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</si>
  <si>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</si>
  <si>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</si>
  <si>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</si>
  <si>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</si>
  <si>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</si>
  <si>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</si>
  <si>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</si>
  <si>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</si>
  <si>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</si>
  <si>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</si>
  <si>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</si>
  <si>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</si>
  <si>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</si>
  <si>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</si>
  <si>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</si>
  <si>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</si>
  <si>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</si>
  <si>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</si>
  <si>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</si>
  <si>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</si>
  <si>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</si>
  <si>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</si>
  <si>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</si>
  <si>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</si>
  <si>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</si>
  <si>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</si>
  <si>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</si>
  <si>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</si>
  <si>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</si>
  <si>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</si>
  <si>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</si>
  <si>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</si>
  <si>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</si>
  <si>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</si>
  <si>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</si>
  <si>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</si>
  <si>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</si>
  <si>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</si>
  <si>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</si>
  <si>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</si>
  <si>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</si>
  <si>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</si>
  <si>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</si>
  <si>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</si>
  <si>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</si>
  <si>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</si>
  <si>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</si>
  <si>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</si>
  <si>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</si>
  <si>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</si>
  <si>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</si>
  <si>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</si>
  <si>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</si>
  <si>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</si>
  <si>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</si>
  <si>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</si>
  <si>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</si>
  <si>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</si>
  <si>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</si>
  <si>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</si>
  <si>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</si>
  <si>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</si>
  <si>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</si>
  <si>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</si>
  <si>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</si>
  <si>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</si>
  <si>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</si>
  <si>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</si>
  <si>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</si>
  <si>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</si>
  <si>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</si>
  <si>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</si>
  <si>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</si>
  <si>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</si>
  <si>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</si>
  <si>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</si>
  <si>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</si>
  <si>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</si>
  <si>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</si>
  <si>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</si>
  <si>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</si>
  <si>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</si>
  <si>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</si>
  <si>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</si>
  <si>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</si>
  <si>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</si>
  <si>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</si>
  <si>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</si>
  <si>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</si>
  <si>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</si>
  <si>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</si>
  <si>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</si>
  <si>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</si>
  <si>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</si>
  <si>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</si>
  <si>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</si>
  <si>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</si>
  <si>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</si>
  <si>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</si>
  <si>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</si>
  <si>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</si>
  <si>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</si>
  <si>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</si>
  <si>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</si>
  <si>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</si>
  <si>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</si>
  <si>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</si>
  <si>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</si>
  <si>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</si>
  <si>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</si>
  <si>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</si>
  <si>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</si>
  <si>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</si>
  <si>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</si>
  <si>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</si>
  <si>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</si>
  <si>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</si>
  <si>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</si>
  <si>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</si>
  <si>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</si>
  <si>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</si>
  <si>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</si>
  <si>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</si>
  <si>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</si>
  <si>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</si>
  <si>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</si>
  <si>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</si>
  <si>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</si>
  <si>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</si>
  <si>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</si>
  <si>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</si>
  <si>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</si>
  <si>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</si>
  <si>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</si>
  <si>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</si>
  <si>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</si>
  <si>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</si>
  <si>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</si>
  <si>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</si>
  <si>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</si>
  <si>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</si>
  <si>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</si>
  <si>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</si>
  <si>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</si>
  <si>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</si>
  <si>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</si>
  <si>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</si>
  <si>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</si>
  <si>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</si>
  <si>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</si>
  <si>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</si>
  <si>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</si>
  <si>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</si>
  <si>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</si>
  <si>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</si>
  <si>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</si>
  <si>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</si>
  <si>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</si>
  <si>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</si>
  <si>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</si>
  <si>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</si>
  <si>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</si>
  <si>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</si>
  <si>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</si>
  <si>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</si>
  <si>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</si>
  <si>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</si>
  <si>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</si>
  <si>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</si>
  <si>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</si>
  <si>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</si>
  <si>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</si>
  <si>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</si>
  <si>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</si>
  <si>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</si>
  <si>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</si>
  <si>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</si>
  <si>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</si>
  <si>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</si>
  <si>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</si>
  <si>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</si>
  <si>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</si>
  <si>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</si>
  <si>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</si>
  <si>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</si>
  <si>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</si>
  <si>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</si>
  <si>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</si>
  <si>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</si>
  <si>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</si>
  <si>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</si>
  <si>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</si>
  <si>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</si>
  <si>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</si>
  <si>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</si>
  <si>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</si>
  <si>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</si>
  <si>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</si>
  <si>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</si>
  <si>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</si>
  <si>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</si>
  <si>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</si>
  <si>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</si>
  <si>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</si>
  <si>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</si>
  <si>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</si>
  <si>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</si>
  <si>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</si>
  <si>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</si>
  <si>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</si>
  <si>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</si>
  <si>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</si>
  <si>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</si>
  <si>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</si>
  <si>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</si>
  <si>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</si>
  <si>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</si>
  <si>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</si>
  <si>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</si>
  <si>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</si>
  <si>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</si>
  <si>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</si>
  <si>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</si>
  <si>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</si>
  <si>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</si>
  <si>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</si>
  <si>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</si>
  <si>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</si>
  <si>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</si>
  <si>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</si>
  <si>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</si>
  <si>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</si>
  <si>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</si>
  <si>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</si>
  <si>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</si>
  <si>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</si>
  <si>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</si>
  <si>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</si>
  <si>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</si>
  <si>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</si>
  <si>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</si>
  <si>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</si>
  <si>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</si>
  <si>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</si>
  <si>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</si>
  <si>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</si>
  <si>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</si>
  <si>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</si>
  <si>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</si>
  <si>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</si>
  <si>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</si>
  <si>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</si>
  <si>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</si>
  <si>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</si>
  <si>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</si>
  <si>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</si>
  <si>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</si>
  <si>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</si>
  <si>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</si>
  <si>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</si>
  <si>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</si>
  <si>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</si>
  <si>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</si>
  <si>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</si>
  <si>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</si>
  <si>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</si>
  <si>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</si>
  <si>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</si>
  <si>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</si>
  <si>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</si>
  <si>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</si>
  <si>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</si>
  <si>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</si>
  <si>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</si>
  <si>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</si>
  <si>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</si>
  <si>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</si>
  <si>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</si>
  <si>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</si>
  <si>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</si>
  <si>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</si>
  <si>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</si>
  <si>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</si>
  <si>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</si>
  <si>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</si>
  <si>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</si>
  <si>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</si>
  <si>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</si>
  <si>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</si>
  <si>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</si>
  <si>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</si>
  <si>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</si>
  <si>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</si>
  <si>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</si>
  <si>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</si>
  <si>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</si>
  <si>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</si>
  <si>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</si>
  <si>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</si>
  <si>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</si>
  <si>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</si>
  <si>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</si>
  <si>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</si>
  <si>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</si>
  <si>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</si>
  <si>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</si>
  <si>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</si>
  <si>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</si>
  <si>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</si>
  <si>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</si>
  <si>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</si>
  <si>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</si>
  <si>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</si>
  <si>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</si>
  <si>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</si>
  <si>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</si>
  <si>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</si>
  <si>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</si>
  <si>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</si>
  <si>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</si>
  <si>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</si>
  <si>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</si>
  <si>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</si>
  <si>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</si>
  <si>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</si>
  <si>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</si>
  <si>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</si>
  <si>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</si>
  <si>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</si>
  <si>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</si>
  <si>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</si>
  <si>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</si>
  <si>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</si>
  <si>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</si>
  <si>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</si>
  <si>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</si>
  <si>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</si>
  <si>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</si>
  <si>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</si>
  <si>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</si>
  <si>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</si>
  <si>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</si>
  <si>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</si>
  <si>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</si>
  <si>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</si>
  <si>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</si>
  <si>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</si>
  <si>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</si>
  <si>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</si>
  <si>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</si>
  <si>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</si>
  <si>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</si>
  <si>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</si>
  <si>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</si>
  <si>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</si>
  <si>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</si>
  <si>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</si>
  <si>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</si>
  <si>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</si>
  <si>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</si>
  <si>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</si>
  <si>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</si>
  <si>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</si>
  <si>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</si>
  <si>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</si>
  <si>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</si>
  <si>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</si>
  <si>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</si>
  <si>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</si>
  <si>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</si>
  <si>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</si>
  <si>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</si>
  <si>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</si>
  <si>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</si>
  <si>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</si>
  <si>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</si>
  <si>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</si>
  <si>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</si>
  <si>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</si>
  <si>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</si>
  <si>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</si>
  <si>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</si>
  <si>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</si>
  <si>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</si>
  <si>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</si>
  <si>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</si>
  <si>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</si>
  <si>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</si>
  <si>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</si>
  <si>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</si>
  <si>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</si>
  <si>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</si>
  <si>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</si>
  <si>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</si>
  <si>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</si>
  <si>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</si>
  <si>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</si>
  <si>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</si>
  <si>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</si>
  <si>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</si>
  <si>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</si>
  <si>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</si>
  <si>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</si>
  <si>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</si>
  <si>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</si>
  <si>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</si>
  <si>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</si>
  <si>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</si>
  <si>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</si>
  <si>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</si>
  <si>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</si>
  <si>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</si>
  <si>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</si>
  <si>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</si>
  <si>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</si>
  <si>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</si>
  <si>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</si>
  <si>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</si>
  <si>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</si>
  <si>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</si>
  <si>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</si>
  <si>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</si>
  <si>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</si>
  <si>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</si>
  <si>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</si>
  <si>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</si>
  <si>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</si>
  <si>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</si>
  <si>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</si>
  <si>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</si>
  <si>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</si>
  <si>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</si>
  <si>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</si>
  <si>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</si>
  <si>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</si>
  <si>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</si>
  <si>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</si>
  <si>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</si>
  <si>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</si>
  <si>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</si>
  <si>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</si>
  <si>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</si>
  <si>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</si>
  <si>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</si>
  <si>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</si>
  <si>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</si>
  <si>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</si>
  <si>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</si>
  <si>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</si>
  <si>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</si>
  <si>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</si>
  <si>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</si>
  <si>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</si>
  <si>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</si>
  <si>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</si>
  <si>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</si>
  <si>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</si>
  <si>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</si>
  <si>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</si>
  <si>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</si>
  <si>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</si>
  <si>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</si>
  <si>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</si>
  <si>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</si>
  <si>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</si>
  <si>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</si>
  <si>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</si>
  <si>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</si>
  <si>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</si>
  <si>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</si>
  <si>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</si>
  <si>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</si>
  <si>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</si>
  <si>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</si>
  <si>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</si>
  <si>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</si>
  <si>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</si>
  <si>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</si>
  <si>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</si>
  <si>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</si>
  <si>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</si>
  <si>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</si>
  <si>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</si>
  <si>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</si>
  <si>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</si>
  <si>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</si>
  <si>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</si>
  <si>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</si>
  <si>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</si>
  <si>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</si>
  <si>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</si>
  <si>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</si>
  <si>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</si>
  <si>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</si>
  <si>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</si>
  <si>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</si>
  <si>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</si>
  <si>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</si>
  <si>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</si>
  <si>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</si>
  <si>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</si>
  <si>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</si>
  <si>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</si>
  <si>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</si>
  <si>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</si>
  <si>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</si>
  <si>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</si>
  <si>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</si>
  <si>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</si>
  <si>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</si>
  <si>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</si>
  <si>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</si>
  <si>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</si>
  <si>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</si>
  <si>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</si>
  <si>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</si>
  <si>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</si>
  <si>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</si>
  <si>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</si>
  <si>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</si>
  <si>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</si>
  <si>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</si>
  <si>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</si>
  <si>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</si>
  <si>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</si>
  <si>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</si>
  <si>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</si>
  <si>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</si>
  <si>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</si>
  <si>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</si>
  <si>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</si>
  <si>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</si>
  <si>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</si>
  <si>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</si>
  <si>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</si>
  <si>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</si>
  <si>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</si>
  <si>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</si>
  <si>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</si>
  <si>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</si>
  <si>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</si>
  <si>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</si>
  <si>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</si>
  <si>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</si>
  <si>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</si>
  <si>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</si>
  <si>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</si>
  <si>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</si>
  <si>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</si>
  <si>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</si>
  <si>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</si>
  <si>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</si>
  <si>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</si>
  <si>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</si>
  <si>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</si>
  <si>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</si>
  <si>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</si>
  <si>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</si>
  <si>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</si>
  <si>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</si>
  <si>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</si>
  <si>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</si>
  <si>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</si>
  <si>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</si>
  <si>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</si>
  <si>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</si>
  <si>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</si>
  <si>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</si>
  <si>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</si>
  <si>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</si>
  <si>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</si>
  <si>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</si>
  <si>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</si>
  <si>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</si>
  <si>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</si>
  <si>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</si>
  <si>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</si>
  <si>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</si>
  <si>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</si>
  <si>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</si>
  <si>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</si>
  <si>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</si>
  <si>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</si>
  <si>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</si>
  <si>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</si>
  <si>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</si>
  <si>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</si>
  <si>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</si>
  <si>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</si>
  <si>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</si>
  <si>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</si>
  <si>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</si>
  <si>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</si>
  <si>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</si>
  <si>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</si>
  <si>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</si>
  <si>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</si>
  <si>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</si>
  <si>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</si>
  <si>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</si>
  <si>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</si>
  <si>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</si>
  <si>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</si>
  <si>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</si>
  <si>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</si>
  <si>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</si>
  <si>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</si>
  <si>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</si>
  <si>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</si>
  <si>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</si>
  <si>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</si>
  <si>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</si>
  <si>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</si>
  <si>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</si>
  <si>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</si>
  <si>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</si>
  <si>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</si>
  <si>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</si>
  <si>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</si>
  <si>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</si>
  <si>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</si>
  <si>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</si>
  <si>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</si>
  <si>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</si>
  <si>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</si>
  <si>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</si>
  <si>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</si>
  <si>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</si>
  <si>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</si>
  <si>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</si>
  <si>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</si>
  <si>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</si>
  <si>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</si>
  <si>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</si>
  <si>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</si>
  <si>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</si>
  <si>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</si>
  <si>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</si>
  <si>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</si>
  <si>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</si>
  <si>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</si>
  <si>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</si>
  <si>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</si>
  <si>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</si>
  <si>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</si>
  <si>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</si>
  <si>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</si>
  <si>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</si>
  <si>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</si>
  <si>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</si>
  <si>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</si>
  <si>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</si>
  <si>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</si>
  <si>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</si>
  <si>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</si>
  <si>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</si>
  <si>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</si>
  <si>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</si>
  <si>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</si>
  <si>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</si>
  <si>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</si>
  <si>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</si>
  <si>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</si>
  <si>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</si>
  <si>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</si>
  <si>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</si>
  <si>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</si>
  <si>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</si>
  <si>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</si>
  <si>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</si>
  <si>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</si>
  <si>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</si>
  <si>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</si>
  <si>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</si>
  <si>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</si>
  <si>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</si>
  <si>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</si>
  <si>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</si>
  <si>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</si>
  <si>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</si>
  <si>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</si>
  <si>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</si>
  <si>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</si>
  <si>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</si>
  <si>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</si>
  <si>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</si>
  <si>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</si>
  <si>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</si>
  <si>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</si>
  <si>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</si>
  <si>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</si>
  <si>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</si>
  <si>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</si>
  <si>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</si>
  <si>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</si>
  <si>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</si>
  <si>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</si>
  <si>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</si>
  <si>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</si>
  <si>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</si>
  <si>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</si>
  <si>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</si>
  <si>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</si>
  <si>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</si>
  <si>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</si>
  <si>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</si>
  <si>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</si>
  <si>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</si>
  <si>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</si>
  <si>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</si>
  <si>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</si>
  <si>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</si>
  <si>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</si>
  <si>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</si>
  <si>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</si>
  <si>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</si>
  <si>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</si>
  <si>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</si>
  <si>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</si>
  <si>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</si>
  <si>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</si>
  <si>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</si>
  <si>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</si>
  <si>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</si>
  <si>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</si>
  <si>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</si>
  <si>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</si>
  <si>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</si>
  <si>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</si>
  <si>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</si>
  <si>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</si>
  <si>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</si>
  <si>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</si>
  <si>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</si>
  <si>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</si>
  <si>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</si>
  <si>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</si>
  <si>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</si>
  <si>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</si>
  <si>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</si>
  <si>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</si>
  <si>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</si>
  <si>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</si>
  <si>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</si>
  <si>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</si>
  <si>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</si>
  <si>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</si>
  <si>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</si>
  <si>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</si>
  <si>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</si>
  <si>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</si>
  <si>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</si>
  <si>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</si>
  <si>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</si>
  <si>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</si>
  <si>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</si>
  <si>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</si>
  <si>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</si>
  <si>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</si>
  <si>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</si>
  <si>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</si>
  <si>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</si>
  <si>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</si>
  <si>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</si>
  <si>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</si>
  <si>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</si>
  <si>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</si>
  <si>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</si>
  <si>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</si>
  <si>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</si>
  <si>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</si>
  <si>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</si>
  <si>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</si>
  <si>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</si>
  <si>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</si>
  <si>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</si>
  <si>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</si>
  <si>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</si>
  <si>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</si>
  <si>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</si>
  <si>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</si>
  <si>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</si>
  <si>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</si>
  <si>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</si>
  <si>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</si>
  <si>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</si>
  <si>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</si>
  <si>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</si>
  <si>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</si>
  <si>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</si>
  <si>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</si>
  <si>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</si>
  <si>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</si>
  <si>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</si>
  <si>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</si>
  <si>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</si>
  <si>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</si>
  <si>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</si>
  <si>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</si>
  <si>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</si>
  <si>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</si>
  <si>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</si>
  <si>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</si>
  <si>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</si>
  <si>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</si>
  <si>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</si>
  <si>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</si>
  <si>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</si>
  <si>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</si>
  <si>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</si>
  <si>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</si>
  <si>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</si>
  <si>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</si>
  <si>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</si>
  <si>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</si>
  <si>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</si>
  <si>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</si>
  <si>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</si>
  <si>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</si>
  <si>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</si>
  <si>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</si>
  <si>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</si>
  <si>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</si>
  <si>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</si>
  <si>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</si>
  <si>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</si>
  <si>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</si>
  <si>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</si>
  <si>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</si>
  <si>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</si>
  <si>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</si>
  <si>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</si>
  <si>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</si>
  <si>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</si>
  <si>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</si>
  <si>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</si>
  <si>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</si>
  <si>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</si>
  <si>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</si>
  <si>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</si>
  <si>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</si>
  <si>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</si>
  <si>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</si>
  <si>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</si>
  <si>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</si>
  <si>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</si>
  <si>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</si>
  <si>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</si>
  <si>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</si>
  <si>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</si>
  <si>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</si>
  <si>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</si>
  <si>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</si>
  <si>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</si>
  <si>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</si>
  <si>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</si>
  <si>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</si>
  <si>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</si>
  <si>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</si>
  <si>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</si>
  <si>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</si>
  <si>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</si>
  <si>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</si>
  <si>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</si>
  <si>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</si>
  <si>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</si>
  <si>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</si>
  <si>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</si>
  <si>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</si>
  <si>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</si>
  <si>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</si>
  <si>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</si>
  <si>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</si>
  <si>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</si>
  <si>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</si>
  <si>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</si>
  <si>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</si>
  <si>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</si>
  <si>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</si>
  <si>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</si>
  <si>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</si>
  <si>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</si>
  <si>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</si>
  <si>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</si>
  <si>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</si>
  <si>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</si>
  <si>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</si>
  <si>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</si>
  <si>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</si>
  <si>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</si>
  <si>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</si>
  <si>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</si>
  <si>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</si>
  <si>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</si>
  <si>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</si>
  <si>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</si>
  <si>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</si>
  <si>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</si>
  <si>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</si>
  <si>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</si>
  <si>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</si>
  <si>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</si>
  <si>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</si>
  <si>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</si>
  <si>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</si>
  <si>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</si>
  <si>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</si>
  <si>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</si>
  <si>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</si>
  <si>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</si>
  <si>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</si>
  <si>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</si>
  <si>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</si>
  <si>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</si>
  <si>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</si>
  <si>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</si>
  <si>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</si>
  <si>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</si>
  <si>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</si>
  <si>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</si>
  <si>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</si>
  <si>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</si>
  <si>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</si>
  <si>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</si>
  <si>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</si>
  <si>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</si>
  <si>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</si>
  <si>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</si>
  <si>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</si>
  <si>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</si>
  <si>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</si>
  <si>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</si>
  <si>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</si>
  <si>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</si>
  <si>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</si>
  <si>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</si>
  <si>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</si>
  <si>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</si>
  <si>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</si>
  <si>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</si>
  <si>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</si>
  <si>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</si>
  <si>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</si>
  <si>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</si>
  <si>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</si>
  <si>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</si>
  <si>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</si>
  <si>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</si>
  <si>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</si>
  <si>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</si>
  <si>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</si>
  <si>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</si>
  <si>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</si>
  <si>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</si>
  <si>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</si>
  <si>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</si>
  <si>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</si>
  <si>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</si>
  <si>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</si>
  <si>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</si>
  <si>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</si>
  <si>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</si>
  <si>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</si>
  <si>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</si>
  <si>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</si>
  <si>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</si>
  <si>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</si>
  <si>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</si>
  <si>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</si>
  <si>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</si>
  <si>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</si>
  <si>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</si>
  <si>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</si>
  <si>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</si>
  <si>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</si>
  <si>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</si>
  <si>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</si>
  <si>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</si>
  <si>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</si>
  <si>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</si>
  <si>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</si>
  <si>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</si>
  <si>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</si>
  <si>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</si>
  <si>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</si>
  <si>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</si>
  <si>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</si>
  <si>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</si>
  <si>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</si>
  <si>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</si>
  <si>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</si>
  <si>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</si>
  <si>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</si>
  <si>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</si>
  <si>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</si>
  <si>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</si>
  <si>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</si>
  <si>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</si>
  <si>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</si>
  <si>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</si>
  <si>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</si>
  <si>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</si>
  <si>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</si>
  <si>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</si>
  <si>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</si>
  <si>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</si>
  <si>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</si>
  <si>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</si>
  <si>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</si>
  <si>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</si>
  <si>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</si>
  <si>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</si>
  <si>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</si>
  <si>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</si>
  <si>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</si>
  <si>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</si>
  <si>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</si>
  <si>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</si>
  <si>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</si>
  <si>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</si>
  <si>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</si>
  <si>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</si>
  <si>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</si>
  <si>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</si>
  <si>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</si>
  <si>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</si>
  <si>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</si>
  <si>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</si>
  <si>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</si>
  <si>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</si>
  <si>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</si>
  <si>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</si>
  <si>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</si>
  <si>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</si>
  <si>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</si>
  <si>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</si>
  <si>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</si>
  <si>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</si>
  <si>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</si>
  <si>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</si>
  <si>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</si>
  <si>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</si>
  <si>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</si>
  <si>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</si>
  <si>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</si>
  <si>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</si>
  <si>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</si>
  <si>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</si>
  <si>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</si>
  <si>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</si>
  <si>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</si>
  <si>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</si>
  <si>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</si>
  <si>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</si>
  <si>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</si>
  <si>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</si>
  <si>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</si>
  <si>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</si>
  <si>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</si>
  <si>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</si>
  <si>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</si>
  <si>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</si>
  <si>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</si>
  <si>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</si>
  <si>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</si>
  <si>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</si>
  <si>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</si>
  <si>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</si>
  <si>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</si>
  <si>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</si>
  <si>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</si>
  <si>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</si>
  <si>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</si>
  <si>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</si>
  <si>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</si>
  <si>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</si>
  <si>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</si>
  <si>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</si>
  <si>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</si>
  <si>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</si>
  <si>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</si>
  <si>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</si>
  <si>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</si>
  <si>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</si>
  <si>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</si>
  <si>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</si>
  <si>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</si>
  <si>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</si>
  <si>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</si>
  <si>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</si>
  <si>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</si>
  <si>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</si>
  <si>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</si>
  <si>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</si>
  <si>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</si>
  <si>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</si>
  <si>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</si>
  <si>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</si>
  <si>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</si>
  <si>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</si>
  <si>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</si>
  <si>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</si>
  <si>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</si>
  <si>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</si>
  <si>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</si>
  <si>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</si>
  <si>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</si>
  <si>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</si>
  <si>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</si>
  <si>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</si>
  <si>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</si>
  <si>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</si>
  <si>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</si>
  <si>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</si>
  <si>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</si>
  <si>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</si>
  <si>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</si>
  <si>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</si>
  <si>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</si>
  <si>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</si>
  <si>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</si>
  <si>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</si>
  <si>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</si>
  <si>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</si>
  <si>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</si>
  <si>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</si>
  <si>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</si>
  <si>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</si>
  <si>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</si>
  <si>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</si>
  <si>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</si>
  <si>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</si>
  <si>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</si>
  <si>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</si>
  <si>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</si>
  <si>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</si>
  <si>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</si>
  <si>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</si>
  <si>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</si>
  <si>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</si>
  <si>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</si>
  <si>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</si>
  <si>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</si>
  <si>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</si>
  <si>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</si>
  <si>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</si>
  <si>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</si>
  <si>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</si>
  <si>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</si>
  <si>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</si>
  <si>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</si>
  <si>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</si>
  <si>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</si>
  <si>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</si>
  <si>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</si>
  <si>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</si>
  <si>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</si>
  <si>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</si>
  <si>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</si>
  <si>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</si>
  <si>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</si>
  <si>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</si>
  <si>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</si>
  <si>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</si>
  <si>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</si>
  <si>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</si>
  <si>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</si>
  <si>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</si>
  <si>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</si>
  <si>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</si>
  <si>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</si>
  <si>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</si>
  <si>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</si>
  <si>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</si>
  <si>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</si>
  <si>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</si>
  <si>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</si>
  <si>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</si>
  <si>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</si>
  <si>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</si>
  <si>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</si>
  <si>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</si>
  <si>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</si>
  <si>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</si>
  <si>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</si>
  <si>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</si>
  <si>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</si>
  <si>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</si>
  <si>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</si>
  <si>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</si>
  <si>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</si>
  <si>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</si>
  <si>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</si>
  <si>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</si>
  <si>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</si>
  <si>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</si>
  <si>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</si>
  <si>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</si>
  <si>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</si>
  <si>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</si>
  <si>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</si>
  <si>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</si>
  <si>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</si>
  <si>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</si>
  <si>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</si>
  <si>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</si>
  <si>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</si>
  <si>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</si>
  <si>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</si>
  <si>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</si>
  <si>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</si>
  <si>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</si>
  <si>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</si>
  <si>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</si>
  <si>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</si>
  <si>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</si>
  <si>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</si>
  <si>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</si>
  <si>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</si>
  <si>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</si>
  <si>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</si>
  <si>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</si>
  <si>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</si>
  <si>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</si>
  <si>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</si>
  <si>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</si>
  <si>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</si>
  <si>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</si>
  <si>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</si>
  <si>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</si>
  <si>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</si>
  <si>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</si>
  <si>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</si>
  <si>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</si>
  <si>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</si>
  <si>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</si>
  <si>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</si>
  <si>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</si>
  <si>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</si>
  <si>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</si>
  <si>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</si>
  <si>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</si>
  <si>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</si>
  <si>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</si>
  <si>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</si>
  <si>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</si>
  <si>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</si>
  <si>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</si>
  <si>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</si>
  <si>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</si>
  <si>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</si>
  <si>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</si>
  <si>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</si>
  <si>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</si>
  <si>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</si>
  <si>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</si>
  <si>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</si>
  <si>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</si>
  <si>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</si>
  <si>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</si>
  <si>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</si>
  <si>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</si>
  <si>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</si>
  <si>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</si>
  <si>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</si>
  <si>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</si>
  <si>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</si>
  <si>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</si>
  <si>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</si>
  <si>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</si>
  <si>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</si>
  <si>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</si>
  <si>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</si>
  <si>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</si>
  <si>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</si>
  <si>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</si>
  <si>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</si>
  <si>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</si>
  <si>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</si>
  <si>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</si>
  <si>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</si>
  <si>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</si>
  <si>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</si>
  <si>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</si>
  <si>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</si>
  <si>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</si>
  <si>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</si>
  <si>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</si>
  <si>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</si>
  <si>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</si>
  <si>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</si>
  <si>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</si>
  <si>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</si>
  <si>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</si>
  <si>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</si>
  <si>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</si>
  <si>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</si>
  <si>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</si>
  <si>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</si>
  <si>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</si>
  <si>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</si>
  <si>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</si>
  <si>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</si>
  <si>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</si>
  <si>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</si>
  <si>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</si>
  <si>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</si>
  <si>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</si>
  <si>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</si>
  <si>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</si>
  <si>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</si>
  <si>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</si>
  <si>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</si>
  <si>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</si>
  <si>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</si>
  <si>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</si>
  <si>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</si>
  <si>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</si>
  <si>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</si>
  <si>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</si>
  <si>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</si>
  <si>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</si>
  <si>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</si>
  <si>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</si>
  <si>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</si>
  <si>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</si>
  <si>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</si>
  <si>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</si>
  <si>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</si>
  <si>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</si>
  <si>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</si>
  <si>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</si>
  <si>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</si>
  <si>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</si>
  <si>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</si>
  <si>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</si>
  <si>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</si>
  <si>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</si>
  <si>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</si>
  <si>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</si>
  <si>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</si>
  <si>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</si>
  <si>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</si>
  <si>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</si>
  <si>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</si>
  <si>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</si>
  <si>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</si>
  <si>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</si>
  <si>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</si>
  <si>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</si>
  <si>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</si>
  <si>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</si>
  <si>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</si>
  <si>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</si>
  <si>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</si>
  <si>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</si>
  <si>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</si>
  <si>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</si>
  <si>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</si>
  <si>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</si>
  <si>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</si>
  <si>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</si>
  <si>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</si>
  <si>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</si>
  <si>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</si>
  <si>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</si>
  <si>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</si>
  <si>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</si>
  <si>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</si>
  <si>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</si>
  <si>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</si>
  <si>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</si>
  <si>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</si>
  <si>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</si>
  <si>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</si>
  <si>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</si>
  <si>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</si>
  <si>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</si>
  <si>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</si>
  <si>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</si>
  <si>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</si>
  <si>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</si>
  <si>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</si>
  <si>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</si>
  <si>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</si>
  <si>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</si>
  <si>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</si>
  <si>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</si>
  <si>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</si>
  <si>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</si>
  <si>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</si>
  <si>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</si>
  <si>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</si>
  <si>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</si>
  <si>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</si>
  <si>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</si>
  <si>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</si>
  <si>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</si>
  <si>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</si>
  <si>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</si>
  <si>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</si>
  <si>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</si>
  <si>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</si>
  <si>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</si>
  <si>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</si>
  <si>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</si>
  <si>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</si>
  <si>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</si>
  <si>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</si>
  <si>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</si>
  <si>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</si>
  <si>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</si>
  <si>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</si>
  <si>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</si>
  <si>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</si>
  <si>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</si>
  <si>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</si>
  <si>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</si>
  <si>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</si>
  <si>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</si>
  <si>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</si>
  <si>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</si>
  <si>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</si>
  <si>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</si>
  <si>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</si>
  <si>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</si>
  <si>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</si>
  <si>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</si>
  <si>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</si>
  <si>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</si>
  <si>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</si>
  <si>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</si>
  <si>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</si>
  <si>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</si>
  <si>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</si>
  <si>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</si>
  <si>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</si>
  <si>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</si>
  <si>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</si>
  <si>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</si>
  <si>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</si>
  <si>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</si>
  <si>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</si>
  <si>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</si>
  <si>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</si>
  <si>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</si>
  <si>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</si>
  <si>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</si>
  <si>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</si>
  <si>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</si>
  <si>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</si>
  <si>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</si>
  <si>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</si>
  <si>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</si>
  <si>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</si>
  <si>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</si>
  <si>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</si>
  <si>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</si>
  <si>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</si>
  <si>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</si>
  <si>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</si>
  <si>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</si>
  <si>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</si>
  <si>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</si>
  <si>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</si>
  <si>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</si>
  <si>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</si>
  <si>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</si>
  <si>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</si>
  <si>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</si>
  <si>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</si>
  <si>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</si>
  <si>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</si>
  <si>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</si>
  <si>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</si>
  <si>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</si>
  <si>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</si>
  <si>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</si>
  <si>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</si>
  <si>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</si>
  <si>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</si>
  <si>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</si>
  <si>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</si>
  <si>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</si>
  <si>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</si>
  <si>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</si>
  <si>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</si>
  <si>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</si>
  <si>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</si>
  <si>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</si>
  <si>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</si>
  <si>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</si>
  <si>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</si>
  <si>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</si>
  <si>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</si>
  <si>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</si>
  <si>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</si>
  <si>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</si>
  <si>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</si>
  <si>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</si>
  <si>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</si>
  <si>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</si>
  <si>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</si>
  <si>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</si>
  <si>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</si>
  <si>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</si>
  <si>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</si>
  <si>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</si>
  <si>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</si>
  <si>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</si>
  <si>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</si>
  <si>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</si>
  <si>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</si>
  <si>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</si>
  <si>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</si>
  <si>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</si>
  <si>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</si>
  <si>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</si>
  <si>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</si>
  <si>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</si>
  <si>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</si>
  <si>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</si>
  <si>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</si>
  <si>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</si>
  <si>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</si>
  <si>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</si>
  <si>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</si>
  <si>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</si>
  <si>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</si>
  <si>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</si>
  <si>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</si>
  <si>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</si>
  <si>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</si>
  <si>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</si>
  <si>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</si>
  <si>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</si>
  <si>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</si>
  <si>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</si>
  <si>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</si>
  <si>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</si>
  <si>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</si>
  <si>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</si>
  <si>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</si>
  <si>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</si>
  <si>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</si>
  <si>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</si>
  <si>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</si>
  <si>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</si>
  <si>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</si>
  <si>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</si>
  <si>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</si>
  <si>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</si>
  <si>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</si>
  <si>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</si>
  <si>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</si>
  <si>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</si>
  <si>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</si>
  <si>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</si>
  <si>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</si>
  <si>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</si>
  <si>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</si>
  <si>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</si>
  <si>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</si>
  <si>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</si>
  <si>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</si>
  <si>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</si>
  <si>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</si>
  <si>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</si>
  <si>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</si>
  <si>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</si>
  <si>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</si>
  <si>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</si>
  <si>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</si>
  <si>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</si>
  <si>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</si>
  <si>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</si>
  <si>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</si>
  <si>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</si>
  <si>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</si>
  <si>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</si>
  <si>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</si>
  <si>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</si>
  <si>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</si>
  <si>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</si>
  <si>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</si>
  <si>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</si>
  <si>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</si>
  <si>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</si>
  <si>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</si>
  <si>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</si>
  <si>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</si>
  <si>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</si>
  <si>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</si>
  <si>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</si>
  <si>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</si>
  <si>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</si>
  <si>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</si>
  <si>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</si>
  <si>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</si>
  <si>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</si>
  <si>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</si>
  <si>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</si>
  <si>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</si>
  <si>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</si>
  <si>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</si>
  <si>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</si>
  <si>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</si>
  <si>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</si>
  <si>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</si>
  <si>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</si>
  <si>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</si>
  <si>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</si>
  <si>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</si>
  <si>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</si>
  <si>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</si>
  <si>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</si>
  <si>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</si>
  <si>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</si>
  <si>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</si>
  <si>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</si>
  <si>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</si>
  <si>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</si>
  <si>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</si>
  <si>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</si>
  <si>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</si>
  <si>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</si>
  <si>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</si>
  <si>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</si>
  <si>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</si>
  <si>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</si>
  <si>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</si>
  <si>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</si>
  <si>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</si>
  <si>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</si>
  <si>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</si>
  <si>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</si>
  <si>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</si>
  <si>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</si>
  <si>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</si>
  <si>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</si>
  <si>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</si>
  <si>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</si>
  <si>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</si>
  <si>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</si>
  <si>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</si>
  <si>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</si>
  <si>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</si>
  <si>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</si>
  <si>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</si>
  <si>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</si>
  <si>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</si>
  <si>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</si>
  <si>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</si>
  <si>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</si>
  <si>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</si>
  <si>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</si>
  <si>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</si>
  <si>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</si>
  <si>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</si>
  <si>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</si>
  <si>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</si>
  <si>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</si>
  <si>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</si>
  <si>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</si>
  <si>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</si>
  <si>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</si>
  <si>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</si>
  <si>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</si>
  <si>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</si>
  <si>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</si>
  <si>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</si>
  <si>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</si>
  <si>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</si>
  <si>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</si>
  <si>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</si>
  <si>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</si>
  <si>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</si>
  <si>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</si>
  <si>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</si>
  <si>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</si>
  <si>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</si>
  <si>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</si>
  <si>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</si>
  <si>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</si>
  <si>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</si>
  <si>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</si>
  <si>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</si>
  <si>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</si>
  <si>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</si>
  <si>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</si>
  <si>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</si>
  <si>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</si>
  <si>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</si>
  <si>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</si>
  <si>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</si>
  <si>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</si>
  <si>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</si>
  <si>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</si>
  <si>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</si>
  <si>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</si>
  <si>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</si>
  <si>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</si>
  <si>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</si>
  <si>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</si>
  <si>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</si>
  <si>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</si>
  <si>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</si>
  <si>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</si>
  <si>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</si>
  <si>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</si>
  <si>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</si>
  <si>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</si>
  <si>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</si>
  <si>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</si>
  <si>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</si>
  <si>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</si>
  <si>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</si>
  <si>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</si>
  <si>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</si>
  <si>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</si>
  <si>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</si>
  <si>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</si>
  <si>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</si>
  <si>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</si>
  <si>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</si>
  <si>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</si>
  <si>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</si>
  <si>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</si>
  <si>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</si>
  <si>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</si>
  <si>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</si>
  <si>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</si>
  <si>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</si>
  <si>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</si>
  <si>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</si>
  <si>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</si>
  <si>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</si>
  <si>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</si>
  <si>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</si>
  <si>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</si>
  <si>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</si>
  <si>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</si>
  <si>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</si>
  <si>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</si>
  <si>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</si>
  <si>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</si>
  <si>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</si>
  <si>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</si>
  <si>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</si>
  <si>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</si>
  <si>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</si>
  <si>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</si>
  <si>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</si>
  <si>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</si>
  <si>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</si>
  <si>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</si>
  <si>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</si>
  <si>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</si>
  <si>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</si>
  <si>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</si>
  <si>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</si>
  <si>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</si>
  <si>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</si>
  <si>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</si>
  <si>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</si>
  <si>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</si>
  <si>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</si>
  <si>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</si>
  <si>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</si>
  <si>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</si>
  <si>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</si>
  <si>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</si>
  <si>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</si>
  <si>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</si>
  <si>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</si>
  <si>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</si>
  <si>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</si>
  <si>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</si>
  <si>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</si>
  <si>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</si>
  <si>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</si>
  <si>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</si>
  <si>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</si>
  <si>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</si>
  <si>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</si>
  <si>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</si>
  <si>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</si>
  <si>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</si>
  <si>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</si>
  <si>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</si>
  <si>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</si>
  <si>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</si>
  <si>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</si>
  <si>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</si>
  <si>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</si>
  <si>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</si>
  <si>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</si>
  <si>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</si>
  <si>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</si>
  <si>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</si>
  <si>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</si>
  <si>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</si>
  <si>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</si>
  <si>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</si>
  <si>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</si>
  <si>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</si>
  <si>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</si>
  <si>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</si>
  <si>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</si>
  <si>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</si>
  <si>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</si>
  <si>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</si>
  <si>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</si>
  <si>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</si>
  <si>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</si>
  <si>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</si>
  <si>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</si>
  <si>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</si>
  <si>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</si>
  <si>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</si>
  <si>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</si>
  <si>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</si>
  <si>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</si>
  <si>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</si>
  <si>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</si>
  <si>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</si>
  <si>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</si>
  <si>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</si>
  <si>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</si>
  <si>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</si>
  <si>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</si>
  <si>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</si>
  <si>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</si>
  <si>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</si>
  <si>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</si>
  <si>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</si>
  <si>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</si>
  <si>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</si>
  <si>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</si>
  <si>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</si>
  <si>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</si>
  <si>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</si>
  <si>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</si>
  <si>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</si>
  <si>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</si>
  <si>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</si>
  <si>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</si>
  <si>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</si>
  <si>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</si>
  <si>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</si>
  <si>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</si>
  <si>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</si>
  <si>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</si>
  <si>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</si>
  <si>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</si>
  <si>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</si>
  <si>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</si>
  <si>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</si>
  <si>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</si>
  <si>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</si>
  <si>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</si>
  <si>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</si>
  <si>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</si>
  <si>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</si>
  <si>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</si>
  <si>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</si>
  <si>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</si>
  <si>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</si>
  <si>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</si>
  <si>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</si>
  <si>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</si>
  <si>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</si>
  <si>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</si>
  <si>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</si>
  <si>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</si>
  <si>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</si>
  <si>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</si>
  <si>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</si>
  <si>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</si>
  <si>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</si>
  <si>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</si>
  <si>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</si>
  <si>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</si>
  <si>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</si>
  <si>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</si>
  <si>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</si>
  <si>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</si>
  <si>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</si>
  <si>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</si>
  <si>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</si>
  <si>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</si>
  <si>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</si>
  <si>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</si>
  <si>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</si>
  <si>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</si>
  <si>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</si>
  <si>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</si>
  <si>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</si>
  <si>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</si>
  <si>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</si>
  <si>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</si>
  <si>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</si>
  <si>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</si>
  <si>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</si>
  <si>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</si>
  <si>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</si>
  <si>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</si>
  <si>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</si>
  <si>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</si>
  <si>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</si>
  <si>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</si>
  <si>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</si>
  <si>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</si>
  <si>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</si>
  <si>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</si>
  <si>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</si>
  <si>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</si>
  <si>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</si>
  <si>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</si>
  <si>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</si>
  <si>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</si>
  <si>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</si>
  <si>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</si>
  <si>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</si>
  <si>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</si>
  <si>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</si>
  <si>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</si>
  <si>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</si>
  <si>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</si>
  <si>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</si>
  <si>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</si>
  <si>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</si>
  <si>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</si>
  <si>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</si>
  <si>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</si>
  <si>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</si>
  <si>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</si>
  <si>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</si>
  <si>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</si>
  <si>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</si>
  <si>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</si>
  <si>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</si>
  <si>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</si>
  <si>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</si>
  <si>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</si>
  <si>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</si>
  <si>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</si>
  <si>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</si>
  <si>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</si>
  <si>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</si>
  <si>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</si>
  <si>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</si>
  <si>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</si>
  <si>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</si>
  <si>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</si>
  <si>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</si>
  <si>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</si>
  <si>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</si>
  <si>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</si>
  <si>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</si>
  <si>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</si>
  <si>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</si>
  <si>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</si>
  <si>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</si>
  <si>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</si>
  <si>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</si>
  <si>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</si>
  <si>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</si>
  <si>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</si>
  <si>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</si>
  <si>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</si>
  <si>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</si>
  <si>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</si>
  <si>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</si>
  <si>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</si>
  <si>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</si>
  <si>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</si>
  <si>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</si>
  <si>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</si>
  <si>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</si>
  <si>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</si>
  <si>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</si>
  <si>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</si>
  <si>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</si>
  <si>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</si>
  <si>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</si>
  <si>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</si>
  <si>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</si>
  <si>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</si>
  <si>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</si>
  <si>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</si>
  <si>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</si>
  <si>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</si>
  <si>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</si>
  <si>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</si>
  <si>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</si>
  <si>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</si>
  <si>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</si>
  <si>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</si>
  <si>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</si>
  <si>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</si>
  <si>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</si>
  <si>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</si>
  <si>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</si>
  <si>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</si>
  <si>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</si>
  <si>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</si>
  <si>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</si>
  <si>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</si>
  <si>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</si>
  <si>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</si>
  <si>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</si>
  <si>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</si>
  <si>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</si>
  <si>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</si>
  <si>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</si>
  <si>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</si>
  <si>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</si>
  <si>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</si>
  <si>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</si>
  <si>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</si>
  <si>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</si>
  <si>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</si>
  <si>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</si>
  <si>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</si>
  <si>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</si>
  <si>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</si>
  <si>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</si>
  <si>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</si>
  <si>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</si>
  <si>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</si>
  <si>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</si>
  <si>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</si>
  <si>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</si>
  <si>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</si>
  <si>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</si>
  <si>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</si>
  <si>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</si>
  <si>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</si>
  <si>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</si>
  <si>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</si>
  <si>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</si>
  <si>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</si>
  <si>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</si>
  <si>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</si>
  <si>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</si>
  <si>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</si>
  <si>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</si>
  <si>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</si>
  <si>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</si>
  <si>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</si>
  <si>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</si>
  <si>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</si>
  <si>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</si>
  <si>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</si>
  <si>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</si>
  <si>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</si>
  <si>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</si>
  <si>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</si>
  <si>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</si>
  <si>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</si>
  <si>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</si>
  <si>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</si>
  <si>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</si>
  <si>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</si>
  <si>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</si>
  <si>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</si>
  <si>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</si>
  <si>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</si>
  <si>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</si>
  <si>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</si>
  <si>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</si>
  <si>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</si>
  <si>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</si>
  <si>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</si>
  <si>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</si>
  <si>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</si>
  <si>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</si>
  <si>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</si>
  <si>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</si>
  <si>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</si>
  <si>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</si>
  <si>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</si>
  <si>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</si>
  <si>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</si>
  <si>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</si>
  <si>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</si>
  <si>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</si>
  <si>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</si>
  <si>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</si>
  <si>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</si>
  <si>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</si>
  <si>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</si>
  <si>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</si>
  <si>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</si>
  <si>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</si>
  <si>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</si>
  <si>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</si>
  <si>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</si>
  <si>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</si>
  <si>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</si>
  <si>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</si>
  <si>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</si>
  <si>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</si>
  <si>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</si>
  <si>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</si>
  <si>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</si>
  <si>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</si>
  <si>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</si>
  <si>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</si>
  <si>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</si>
  <si>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</si>
  <si>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</si>
  <si>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</si>
  <si>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</si>
  <si>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</si>
  <si>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</si>
  <si>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</si>
  <si>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</si>
  <si>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</si>
  <si>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</si>
  <si>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</si>
  <si>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</si>
  <si>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</si>
  <si>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</si>
  <si>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</si>
  <si>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</si>
  <si>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</si>
  <si>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</si>
  <si>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</si>
  <si>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</si>
  <si>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</si>
  <si>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</si>
  <si>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</si>
  <si>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</si>
  <si>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</si>
  <si>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</si>
  <si>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</si>
  <si>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</si>
  <si>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</si>
  <si>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</si>
  <si>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</si>
  <si>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</si>
  <si>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</si>
  <si>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</si>
  <si>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</si>
  <si>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</si>
  <si>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</si>
  <si>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</si>
  <si>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</si>
  <si>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</si>
  <si>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</si>
  <si>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</si>
  <si>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</si>
  <si>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</si>
  <si>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</si>
  <si>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</si>
  <si>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</si>
  <si>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</si>
  <si>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</si>
  <si>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</si>
  <si>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</si>
  <si>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</si>
  <si>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</si>
  <si>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</si>
  <si>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</si>
  <si>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</si>
  <si>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</si>
  <si>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</si>
  <si>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</si>
  <si>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</si>
  <si>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</si>
  <si>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</si>
  <si>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</si>
  <si>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</si>
  <si>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</si>
  <si>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</si>
  <si>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</si>
  <si>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</si>
  <si>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</si>
  <si>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</si>
  <si>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</si>
  <si>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</si>
  <si>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</si>
  <si>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</si>
  <si>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</si>
  <si>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</si>
  <si>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</si>
  <si>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</si>
  <si>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</si>
  <si>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</si>
  <si>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</si>
  <si>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</si>
  <si>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</si>
  <si>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</si>
  <si>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</si>
  <si>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</si>
  <si>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</si>
  <si>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</si>
  <si>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</si>
  <si>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</si>
  <si>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</si>
  <si>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</si>
  <si>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</si>
  <si>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</si>
  <si>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</si>
  <si>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</si>
  <si>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</si>
  <si>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</si>
  <si>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</si>
  <si>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</si>
  <si>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</si>
  <si>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</si>
  <si>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</si>
  <si>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</si>
  <si>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</si>
  <si>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</si>
  <si>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</si>
  <si>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</si>
  <si>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</si>
  <si>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</si>
  <si>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</si>
  <si>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</si>
  <si>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</si>
  <si>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</si>
  <si>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</si>
  <si>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</si>
  <si>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</si>
  <si>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</si>
  <si>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</si>
  <si>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</si>
  <si>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</si>
  <si>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</si>
  <si>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</si>
  <si>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</si>
  <si>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</si>
  <si>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</si>
  <si>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</si>
  <si>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</si>
  <si>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</si>
  <si>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</si>
  <si>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</si>
  <si>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</si>
  <si>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</si>
  <si>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</si>
  <si>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</si>
  <si>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</si>
  <si>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</si>
  <si>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</si>
  <si>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</si>
  <si>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</si>
  <si>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</si>
  <si>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</si>
  <si>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</si>
  <si>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</si>
  <si>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</si>
  <si>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</si>
  <si>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</si>
  <si>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</si>
  <si>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</si>
  <si>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</si>
  <si>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</si>
  <si>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</si>
  <si>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</si>
  <si>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</si>
  <si>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</si>
  <si>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</si>
  <si>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</si>
  <si>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</si>
  <si>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</si>
  <si>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</si>
  <si>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</si>
  <si>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</si>
  <si>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</si>
  <si>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</si>
  <si>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</si>
  <si>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</si>
  <si>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</si>
  <si>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</si>
  <si>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</si>
  <si>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</si>
  <si>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</si>
  <si>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</si>
  <si>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</si>
  <si>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</si>
  <si>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</si>
  <si>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</si>
  <si>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</si>
  <si>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</si>
  <si>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</si>
  <si>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</si>
  <si>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</si>
  <si>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</si>
  <si>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</si>
  <si>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</si>
  <si>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</si>
  <si>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</si>
  <si>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</si>
  <si>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</si>
  <si>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</si>
  <si>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</si>
  <si>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</si>
  <si>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</si>
  <si>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</si>
  <si>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</si>
  <si>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</si>
  <si>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</si>
  <si>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</si>
  <si>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</si>
  <si>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</si>
  <si>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</si>
  <si>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</si>
  <si>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</si>
  <si>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</si>
  <si>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</si>
  <si>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</si>
  <si>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</si>
  <si>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</si>
  <si>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</si>
  <si>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</si>
  <si>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</si>
  <si>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</si>
  <si>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</si>
  <si>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</si>
  <si>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</si>
  <si>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</si>
  <si>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</si>
  <si>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</si>
  <si>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</si>
  <si>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</si>
  <si>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</si>
  <si>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</si>
  <si>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</si>
  <si>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</si>
  <si>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</si>
  <si>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</si>
  <si>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</si>
  <si>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</si>
  <si>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</si>
  <si>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</si>
  <si>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</si>
  <si>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</si>
  <si>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</si>
  <si>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</si>
  <si>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</si>
  <si>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</si>
  <si>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</si>
  <si>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</si>
  <si>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</si>
  <si>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</si>
  <si>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</si>
  <si>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</si>
  <si>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</si>
  <si>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</si>
  <si>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</si>
  <si>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</si>
  <si>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</si>
  <si>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</si>
  <si>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</si>
  <si>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</si>
  <si>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</si>
  <si>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</si>
  <si>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</si>
  <si>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</si>
  <si>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</si>
  <si>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</si>
  <si>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</si>
  <si>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</si>
  <si>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</si>
  <si>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</si>
  <si>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</si>
  <si>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</si>
  <si>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</si>
  <si>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</si>
  <si>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</si>
  <si>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</si>
  <si>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</si>
  <si>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</si>
  <si>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</si>
  <si>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</si>
  <si>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</si>
  <si>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</si>
  <si>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</si>
  <si>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</si>
  <si>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</si>
  <si>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</si>
  <si>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</si>
  <si>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</si>
  <si>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</si>
  <si>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</si>
  <si>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</si>
  <si>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</si>
  <si>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</si>
  <si>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</si>
  <si>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</si>
  <si>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</si>
  <si>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</si>
  <si>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</si>
  <si>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</si>
  <si>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</si>
  <si>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</si>
  <si>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</si>
  <si>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</si>
  <si>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</si>
  <si>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</si>
  <si>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</si>
  <si>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</si>
  <si>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</si>
  <si>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</si>
  <si>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</si>
  <si>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</si>
  <si>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</si>
  <si>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</si>
  <si>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</si>
  <si>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</si>
  <si>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</si>
  <si>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</si>
  <si>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</si>
  <si>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</si>
  <si>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</si>
  <si>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</si>
  <si>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</si>
  <si>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</si>
  <si>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</si>
  <si>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</si>
  <si>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</si>
  <si>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</si>
  <si>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</si>
  <si>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</si>
  <si>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</si>
  <si>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</si>
  <si>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</si>
  <si>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</si>
  <si>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</si>
  <si>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</si>
  <si>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</si>
  <si>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</si>
  <si>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</si>
  <si>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</si>
  <si>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</si>
  <si>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</si>
  <si>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</si>
  <si>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</si>
  <si>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</si>
  <si>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</si>
  <si>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</si>
  <si>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</si>
  <si>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</si>
  <si>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</si>
  <si>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</si>
  <si>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</si>
  <si>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</si>
  <si>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</si>
  <si>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</si>
  <si>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</si>
  <si>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</si>
  <si>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</si>
  <si>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</si>
  <si>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</si>
  <si>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</si>
  <si>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</si>
  <si>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</si>
  <si>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</si>
  <si>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</si>
  <si>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</si>
  <si>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</si>
  <si>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</si>
  <si>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</si>
  <si>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</si>
  <si>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</si>
  <si>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</si>
  <si>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</si>
  <si>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</si>
  <si>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</si>
  <si>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</si>
  <si>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</si>
  <si>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</si>
  <si>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</si>
  <si>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</si>
  <si>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</si>
  <si>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</si>
  <si>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</si>
  <si>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</si>
  <si>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</si>
  <si>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</si>
  <si>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</si>
  <si>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</si>
  <si>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</si>
  <si>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</si>
  <si>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</si>
  <si>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</si>
  <si>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</si>
  <si>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</si>
  <si>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</si>
  <si>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</si>
  <si>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</si>
  <si>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</si>
  <si>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</si>
  <si>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</si>
  <si>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</si>
  <si>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</si>
  <si>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</si>
  <si>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</si>
  <si>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</si>
  <si>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</si>
  <si>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</si>
  <si>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</si>
  <si>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</si>
  <si>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</si>
  <si>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</si>
  <si>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</si>
  <si>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</si>
  <si>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</si>
  <si>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</si>
  <si>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</si>
  <si>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</si>
  <si>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</si>
  <si>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</si>
  <si>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</si>
  <si>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</si>
  <si>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</si>
  <si>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</si>
  <si>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</si>
  <si>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</si>
  <si>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</si>
  <si>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</si>
  <si>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</si>
  <si>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</si>
  <si>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</si>
  <si>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</si>
  <si>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</si>
  <si>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</si>
  <si>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</si>
  <si>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</si>
  <si>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</si>
  <si>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</si>
  <si>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</si>
  <si>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</si>
  <si>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</si>
  <si>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</si>
  <si>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</si>
  <si>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</si>
  <si>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</si>
  <si>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</si>
  <si>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</si>
  <si>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</si>
  <si>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</si>
  <si>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</si>
  <si>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</si>
  <si>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</si>
  <si>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</si>
  <si>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</si>
  <si>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</si>
  <si>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</si>
  <si>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</si>
  <si>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</si>
  <si>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</si>
  <si>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</si>
  <si>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</si>
  <si>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</si>
  <si>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</si>
  <si>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</si>
  <si>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</si>
  <si>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</si>
  <si>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</si>
  <si>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</si>
  <si>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</si>
  <si>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</si>
  <si>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</si>
  <si>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</si>
  <si>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</si>
  <si>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</si>
  <si>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</si>
  <si>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</si>
  <si>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</si>
  <si>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</si>
  <si>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</si>
  <si>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</si>
  <si>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</si>
  <si>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</si>
  <si>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</si>
  <si>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</si>
  <si>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</si>
  <si>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</si>
  <si>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</si>
  <si>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</si>
  <si>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</si>
  <si>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</si>
  <si>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</si>
  <si>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</si>
  <si>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</si>
  <si>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</si>
  <si>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</si>
  <si>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</si>
  <si>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</si>
  <si>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</si>
  <si>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</si>
  <si>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</si>
  <si>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</si>
  <si>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</si>
  <si>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</si>
  <si>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</si>
  <si>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</si>
  <si>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</si>
  <si>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</si>
  <si>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</si>
  <si>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</si>
  <si>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</si>
  <si>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</si>
  <si>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</si>
  <si>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</si>
  <si>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</si>
  <si>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</si>
  <si>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</si>
  <si>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</si>
  <si>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</si>
  <si>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</si>
  <si>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</si>
  <si>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</si>
  <si>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</si>
  <si>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</si>
  <si>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</si>
  <si>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</si>
  <si>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</si>
  <si>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</si>
  <si>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</si>
  <si>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</si>
  <si>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</si>
  <si>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</si>
  <si>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</si>
  <si>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</si>
  <si>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</si>
  <si>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</si>
  <si>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</si>
  <si>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</si>
  <si>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</si>
  <si>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</si>
  <si>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</si>
  <si>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</si>
  <si>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</si>
  <si>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</si>
  <si>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</si>
  <si>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</si>
  <si>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</si>
  <si>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</si>
  <si>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</si>
  <si>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</si>
  <si>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</si>
  <si>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</si>
  <si>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</si>
  <si>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</si>
  <si>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</si>
  <si>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</si>
  <si>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</si>
  <si>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</si>
  <si>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</si>
  <si>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</si>
  <si>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</si>
  <si>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</si>
  <si>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</si>
  <si>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</si>
  <si>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</si>
  <si>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</si>
  <si>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</si>
  <si>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</si>
  <si>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</si>
  <si>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</si>
  <si>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</si>
  <si>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</si>
  <si>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</si>
  <si>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</si>
  <si>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</si>
  <si>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</si>
  <si>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</si>
  <si>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</si>
  <si>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</si>
  <si>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</si>
  <si>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</si>
  <si>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</si>
  <si>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</si>
  <si>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</si>
  <si>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</si>
  <si>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</si>
  <si>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</si>
  <si>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</si>
  <si>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</si>
  <si>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</si>
  <si>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</si>
  <si>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</si>
  <si>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</si>
  <si>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</si>
  <si>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</si>
  <si>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</si>
  <si>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</si>
  <si>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</si>
  <si>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</si>
  <si>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</si>
  <si>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</si>
  <si>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</si>
  <si>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</si>
  <si>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</si>
  <si>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</si>
  <si>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</si>
  <si>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</si>
  <si>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</si>
  <si>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</si>
  <si>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</si>
  <si>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</si>
  <si>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</si>
  <si>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</si>
  <si>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</si>
  <si>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</si>
  <si>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</si>
  <si>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</si>
  <si>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</si>
  <si>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</si>
  <si>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</si>
  <si>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</si>
  <si>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</si>
  <si>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</si>
  <si>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</si>
  <si>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</si>
  <si>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</si>
  <si>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</si>
  <si>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</si>
  <si>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</si>
  <si>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</si>
  <si>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</si>
  <si>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</si>
  <si>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</si>
  <si>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</si>
  <si>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</si>
  <si>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</si>
  <si>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</si>
  <si>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</si>
  <si>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</si>
  <si>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</si>
  <si>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</si>
  <si>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</si>
  <si>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</si>
  <si>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</si>
  <si>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</si>
  <si>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</si>
  <si>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</si>
  <si>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</si>
  <si>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</si>
  <si>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</si>
  <si>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</si>
  <si>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</si>
  <si>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</si>
  <si>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</si>
  <si>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</si>
  <si>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</si>
  <si>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</si>
  <si>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</si>
  <si>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</si>
  <si>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</si>
  <si>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</si>
  <si>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</si>
  <si>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</si>
  <si>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</si>
  <si>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</si>
  <si>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</si>
  <si>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</si>
  <si>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</si>
  <si>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</si>
  <si>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</si>
  <si>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</si>
  <si>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</si>
  <si>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</si>
  <si>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</si>
  <si>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</si>
  <si>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</si>
  <si>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</si>
  <si>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</si>
  <si>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</si>
  <si>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</si>
  <si>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</si>
  <si>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</si>
  <si>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</si>
  <si>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</si>
  <si>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</si>
  <si>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</si>
  <si>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</si>
  <si>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</si>
  <si>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</si>
  <si>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</si>
  <si>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</si>
  <si>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</si>
  <si>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</si>
  <si>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</si>
  <si>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</si>
  <si>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</si>
  <si>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</si>
  <si>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</si>
  <si>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</si>
  <si>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</si>
  <si>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</si>
  <si>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</si>
  <si>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</si>
  <si>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</si>
  <si>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</si>
  <si>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</si>
  <si>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</si>
  <si>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</si>
  <si>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</si>
  <si>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</si>
  <si>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</si>
  <si>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</si>
  <si>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</si>
  <si>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</si>
  <si>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</si>
  <si>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</si>
  <si>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</si>
  <si>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</si>
  <si>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</si>
  <si>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</si>
  <si>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</si>
  <si>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</si>
  <si>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</si>
  <si>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</si>
  <si>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</si>
  <si>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</si>
  <si>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</si>
  <si>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</si>
  <si>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</si>
  <si>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</si>
  <si>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</si>
  <si>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</si>
  <si>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</si>
  <si>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</si>
  <si>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</si>
  <si>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</si>
  <si>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</si>
  <si>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</si>
  <si>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</si>
  <si>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</si>
  <si>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</si>
  <si>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</si>
  <si>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</si>
  <si>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</si>
  <si>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</si>
  <si>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</si>
  <si>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</si>
  <si>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</si>
  <si>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</si>
  <si>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</si>
  <si>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</si>
  <si>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</si>
  <si>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</si>
  <si>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</si>
  <si>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</si>
  <si>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</si>
  <si>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</si>
  <si>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</si>
  <si>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</si>
  <si>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</si>
  <si>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</si>
  <si>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</si>
  <si>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</si>
  <si>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</si>
  <si>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</si>
  <si>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</si>
  <si>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</si>
  <si>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</si>
  <si>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</si>
  <si>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</si>
  <si>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</si>
  <si>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</si>
  <si>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</si>
  <si>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</si>
  <si>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</si>
  <si>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</si>
  <si>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</si>
  <si>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</si>
  <si>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</si>
  <si>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</si>
  <si>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</si>
  <si>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</si>
  <si>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</si>
  <si>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</si>
  <si>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</si>
  <si>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</si>
  <si>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</si>
  <si>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</si>
  <si>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</si>
  <si>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</si>
  <si>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</si>
  <si>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</si>
  <si>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</si>
  <si>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</si>
  <si>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</si>
  <si>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</si>
  <si>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</si>
  <si>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</si>
  <si>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</si>
  <si>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</si>
  <si>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</si>
  <si>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</si>
  <si>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</si>
  <si>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</si>
  <si>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</si>
  <si>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</si>
  <si>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</si>
  <si>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</si>
  <si>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</si>
  <si>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</si>
  <si>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</si>
  <si>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</si>
  <si>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</si>
  <si>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</si>
  <si>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</si>
  <si>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</si>
  <si>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</si>
  <si>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</si>
  <si>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</si>
  <si>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</si>
  <si>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</si>
  <si>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</si>
  <si>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</si>
  <si>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</si>
  <si>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</si>
  <si>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</si>
  <si>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</si>
  <si>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</si>
  <si>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</si>
  <si>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</si>
  <si>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</si>
  <si>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</si>
  <si>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</si>
  <si>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</si>
  <si>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</si>
  <si>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</si>
  <si>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</si>
  <si>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</si>
  <si>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</si>
  <si>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</si>
  <si>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</si>
  <si>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</si>
  <si>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</si>
  <si>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</si>
  <si>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</si>
  <si>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</si>
  <si>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</si>
  <si>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</si>
  <si>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</si>
  <si>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</si>
  <si>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</si>
  <si>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</si>
  <si>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</si>
  <si>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</si>
  <si>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</si>
  <si>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</si>
  <si>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</si>
  <si>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</si>
  <si>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</si>
  <si>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</si>
  <si>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</si>
  <si>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</si>
  <si>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</si>
  <si>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</si>
  <si>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</si>
  <si>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</si>
  <si>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</si>
  <si>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</si>
  <si>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</si>
  <si>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</si>
  <si>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</si>
  <si>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</si>
  <si>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</si>
  <si>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</si>
  <si>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</si>
  <si>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</si>
  <si>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</si>
  <si>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</si>
  <si>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</si>
  <si>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</si>
  <si>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</si>
  <si>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</si>
  <si>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</si>
  <si>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</si>
  <si>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</si>
  <si>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</si>
  <si>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</si>
  <si>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</si>
  <si>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</si>
  <si>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</si>
  <si>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</si>
  <si>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</si>
  <si>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</si>
  <si>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</si>
  <si>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</si>
  <si>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</si>
  <si>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</si>
  <si>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</si>
  <si>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</si>
  <si>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</si>
  <si>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</si>
  <si>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</si>
  <si>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</si>
  <si>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</si>
  <si>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</si>
  <si>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</si>
  <si>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</si>
  <si>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</si>
  <si>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</si>
  <si>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</si>
  <si>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</si>
  <si>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</si>
  <si>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</si>
  <si>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</si>
  <si>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</si>
  <si>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</si>
  <si>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</si>
  <si>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</si>
  <si>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</si>
  <si>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</si>
  <si>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</si>
  <si>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</si>
  <si>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</si>
  <si>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</si>
  <si>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</si>
  <si>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</si>
  <si>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</si>
  <si>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</si>
  <si>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</si>
  <si>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</si>
  <si>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</si>
  <si>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</si>
  <si>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</si>
  <si>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</si>
  <si>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</si>
  <si>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</si>
  <si>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</si>
  <si>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</si>
  <si>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</si>
  <si>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</si>
  <si>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</si>
  <si>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</si>
  <si>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</si>
  <si>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</si>
  <si>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</si>
  <si>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</si>
  <si>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</si>
  <si>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</si>
  <si>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</si>
  <si>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</si>
  <si>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</si>
  <si>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</si>
  <si>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</si>
  <si>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</si>
  <si>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</si>
  <si>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</si>
  <si>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</si>
  <si>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</si>
  <si>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</si>
  <si>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</si>
  <si>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</si>
  <si>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</si>
  <si>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</si>
  <si>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</si>
  <si>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</si>
  <si>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</si>
  <si>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</si>
  <si>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</si>
  <si>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</si>
  <si>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</si>
  <si>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</si>
  <si>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</si>
  <si>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</si>
  <si>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</si>
  <si>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</si>
  <si>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</si>
  <si>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</si>
  <si>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</si>
  <si>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</si>
  <si>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</si>
  <si>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</si>
  <si>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</si>
  <si>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</si>
  <si>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</si>
  <si>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</si>
  <si>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</si>
  <si>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</si>
  <si>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</si>
  <si>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</si>
  <si>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</si>
  <si>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</si>
  <si>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</si>
  <si>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</si>
  <si>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</si>
  <si>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</si>
  <si>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</si>
  <si>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</si>
  <si>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</si>
  <si>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</si>
  <si>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</si>
  <si>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</si>
  <si>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</si>
  <si>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</si>
  <si>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</si>
  <si>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</si>
  <si>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</si>
  <si>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</si>
  <si>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</si>
  <si>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</si>
  <si>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</si>
  <si>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</si>
  <si>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</si>
  <si>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</si>
  <si>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</si>
  <si>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</si>
  <si>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</si>
  <si>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</si>
  <si>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</si>
  <si>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</si>
  <si>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</si>
  <si>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</si>
  <si>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</si>
  <si>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</si>
  <si>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</si>
  <si>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</si>
  <si>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</si>
  <si>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</si>
  <si>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</si>
  <si>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</si>
  <si>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</si>
  <si>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</si>
  <si>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</si>
  <si>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</si>
  <si>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</si>
  <si>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</si>
  <si>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</si>
  <si>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</si>
  <si>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</si>
  <si>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</si>
  <si>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</si>
  <si>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</si>
  <si>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</si>
  <si>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</si>
  <si>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</si>
  <si>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</si>
  <si>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</si>
  <si>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</si>
  <si>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</si>
  <si>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</si>
  <si>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</si>
  <si>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</si>
  <si>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</si>
  <si>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</si>
  <si>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</si>
  <si>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</si>
  <si>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</si>
  <si>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</si>
  <si>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</si>
  <si>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</si>
  <si>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</si>
  <si>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</si>
  <si>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</si>
  <si>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</si>
  <si>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</si>
  <si>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</si>
  <si>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</si>
  <si>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</si>
  <si>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</si>
  <si>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</si>
  <si>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</si>
  <si>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</si>
  <si>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</si>
  <si>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</si>
  <si>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</si>
  <si>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</si>
  <si>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</si>
  <si>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</si>
  <si>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</si>
  <si>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</si>
  <si>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</si>
  <si>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</si>
  <si>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</si>
  <si>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</si>
  <si>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</si>
  <si>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</si>
  <si>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</si>
  <si>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</si>
  <si>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</si>
  <si>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</si>
  <si>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</si>
  <si>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</si>
  <si>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</si>
  <si>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</si>
  <si>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</si>
  <si>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</si>
  <si>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</si>
  <si>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</si>
  <si>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</si>
  <si>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</si>
  <si>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</si>
  <si>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</si>
  <si>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</si>
  <si>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</si>
  <si>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</si>
  <si>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</si>
  <si>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</si>
  <si>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</si>
  <si>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</si>
  <si>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</si>
  <si>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</si>
  <si>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</si>
  <si>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</si>
  <si>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</si>
  <si>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</si>
  <si>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</si>
  <si>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</si>
  <si>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</si>
  <si>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</si>
  <si>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</si>
  <si>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</si>
  <si>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</si>
  <si>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</si>
  <si>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</si>
  <si>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</si>
  <si>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</si>
  <si>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</si>
  <si>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</si>
  <si>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</si>
  <si>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</si>
  <si>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</si>
  <si>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</si>
  <si>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</si>
  <si>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</si>
  <si>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</si>
  <si>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</si>
  <si>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</si>
  <si>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</si>
  <si>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</si>
  <si>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</si>
  <si>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</si>
  <si>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</si>
  <si>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</si>
  <si>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</si>
  <si>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</si>
  <si>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</si>
  <si>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</si>
  <si>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</si>
  <si>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</si>
  <si>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</si>
  <si>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</si>
  <si>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</si>
  <si>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</si>
  <si>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</si>
  <si>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</si>
  <si>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</si>
  <si>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</si>
  <si>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</si>
  <si>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</si>
  <si>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</si>
  <si>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</si>
  <si>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</si>
  <si>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</si>
  <si>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</si>
  <si>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</si>
  <si>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</si>
  <si>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</si>
  <si>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</si>
  <si>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</si>
  <si>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</si>
  <si>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</si>
  <si>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</si>
  <si>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</si>
  <si>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</si>
  <si>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</si>
  <si>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</si>
  <si>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</si>
  <si>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</si>
  <si>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</si>
  <si>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</si>
  <si>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</si>
  <si>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</si>
  <si>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</si>
  <si>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</si>
  <si>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</si>
  <si>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</si>
  <si>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</si>
  <si>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</si>
  <si>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</si>
  <si>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</si>
  <si>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</si>
  <si>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</si>
  <si>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</si>
  <si>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</si>
  <si>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</si>
  <si>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</si>
  <si>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</si>
  <si>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</si>
  <si>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</si>
  <si>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</si>
  <si>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</si>
  <si>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</si>
  <si>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</si>
  <si>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</si>
  <si>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</si>
  <si>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</si>
  <si>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</si>
  <si>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</si>
  <si>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</si>
  <si>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</si>
  <si>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</si>
  <si>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</si>
  <si>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</si>
  <si>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</si>
  <si>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</si>
  <si>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</si>
  <si>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</si>
  <si>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</si>
  <si>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</si>
  <si>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</si>
  <si>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</si>
  <si>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</si>
  <si>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</si>
  <si>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</si>
  <si>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</si>
  <si>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</si>
  <si>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</si>
  <si>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</si>
  <si>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</si>
  <si>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</si>
  <si>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</si>
  <si>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</si>
  <si>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</si>
  <si>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</si>
  <si>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</si>
  <si>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</si>
  <si>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</si>
  <si>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</si>
  <si>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</si>
  <si>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</si>
  <si>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</si>
  <si>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</si>
  <si>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</si>
  <si>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</si>
  <si>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</si>
  <si>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</si>
  <si>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</si>
  <si>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</si>
  <si>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</si>
  <si>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</si>
  <si>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</si>
  <si>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</si>
  <si>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</si>
  <si>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</si>
  <si>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</si>
  <si>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</si>
  <si>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</si>
  <si>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</si>
  <si>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</si>
  <si>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</si>
  <si>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</si>
  <si>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</si>
  <si>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</si>
  <si>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</si>
  <si>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</si>
  <si>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</si>
  <si>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</si>
  <si>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</si>
  <si>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</si>
  <si>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</si>
  <si>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</si>
  <si>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</si>
  <si>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</si>
  <si>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</si>
  <si>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</si>
  <si>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</si>
  <si>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</si>
  <si>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</si>
  <si>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</si>
  <si>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</si>
  <si>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</si>
  <si>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</si>
  <si>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</si>
  <si>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</si>
  <si>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</si>
  <si>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</si>
  <si>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</si>
  <si>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</si>
  <si>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</si>
  <si>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</si>
  <si>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</si>
  <si>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</si>
  <si>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</si>
  <si>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</si>
  <si>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</si>
  <si>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</si>
  <si>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</si>
  <si>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</si>
  <si>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</si>
  <si>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</si>
  <si>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</si>
  <si>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</si>
  <si>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</si>
  <si>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</si>
  <si>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</si>
  <si>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</si>
  <si>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</si>
  <si>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</si>
  <si>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</si>
  <si>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</si>
  <si>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</si>
  <si>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</si>
  <si>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</si>
  <si>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</si>
  <si>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</si>
  <si>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</si>
  <si>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</si>
  <si>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</si>
  <si>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</si>
  <si>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</si>
  <si>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</si>
  <si>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</si>
  <si>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</si>
  <si>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</si>
  <si>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</si>
  <si>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</si>
  <si>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</si>
  <si>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</si>
  <si>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</si>
  <si>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</si>
  <si>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</si>
  <si>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</si>
  <si>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</si>
  <si>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</si>
  <si>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</si>
  <si>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</si>
  <si>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</si>
  <si>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</si>
  <si>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</si>
  <si>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</si>
  <si>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</si>
  <si>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</si>
  <si>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</si>
  <si>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</si>
  <si>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</si>
  <si>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</si>
  <si>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</si>
  <si>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</si>
  <si>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</si>
  <si>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</si>
  <si>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</si>
  <si>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</si>
  <si>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</si>
  <si>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</si>
  <si>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</si>
  <si>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</si>
  <si>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</si>
  <si>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</si>
  <si>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</si>
  <si>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</si>
  <si>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</si>
  <si>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</si>
  <si>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</si>
  <si>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</si>
  <si>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</si>
  <si>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</si>
  <si>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</si>
  <si>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</si>
  <si>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</si>
  <si>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</si>
  <si>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</si>
  <si>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</si>
  <si>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</si>
  <si>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</si>
  <si>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</si>
  <si>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</si>
  <si>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</si>
  <si>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</si>
  <si>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</si>
  <si>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</si>
  <si>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</si>
  <si>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</si>
  <si>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</si>
  <si>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</si>
  <si>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</si>
  <si>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</si>
  <si>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</si>
  <si>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</si>
  <si>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</si>
  <si>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</si>
  <si>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</si>
  <si>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</si>
  <si>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</si>
  <si>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</si>
  <si>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</si>
  <si>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</si>
  <si>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</si>
  <si>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</si>
  <si>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</si>
  <si>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</si>
  <si>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</si>
  <si>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</si>
  <si>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</si>
  <si>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</si>
  <si>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</si>
  <si>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</si>
  <si>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</si>
  <si>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</si>
  <si>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</si>
  <si>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</si>
  <si>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</si>
  <si>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</si>
  <si>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</si>
  <si>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</si>
  <si>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</si>
  <si>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</si>
  <si>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</si>
  <si>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</si>
  <si>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</si>
  <si>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</si>
  <si>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</si>
  <si>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</si>
  <si>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</si>
  <si>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</si>
  <si>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</si>
  <si>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</si>
  <si>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</si>
  <si>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</si>
  <si>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</si>
  <si>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</si>
  <si>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</si>
  <si>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</si>
  <si>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</si>
  <si>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</si>
  <si>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</si>
  <si>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</si>
  <si>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</si>
  <si>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</si>
  <si>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</si>
  <si>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</si>
  <si>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</si>
  <si>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</si>
  <si>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</si>
  <si>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</si>
  <si>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</si>
  <si>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</si>
  <si>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</si>
  <si>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</si>
  <si>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</si>
  <si>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</si>
  <si>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</si>
  <si>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</si>
  <si>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</si>
  <si>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</si>
  <si>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</si>
  <si>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</si>
  <si>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</si>
  <si>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</si>
  <si>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</si>
  <si>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</si>
  <si>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</si>
  <si>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</si>
  <si>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</si>
  <si>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</si>
  <si>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</si>
  <si>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</si>
  <si>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</si>
  <si>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</si>
  <si>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</si>
  <si>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</si>
  <si>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</si>
  <si>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</si>
  <si>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</si>
  <si>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</si>
  <si>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</si>
  <si>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</si>
  <si>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</si>
  <si>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</si>
  <si>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</si>
  <si>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</si>
  <si>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</si>
  <si>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</si>
  <si>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</si>
  <si>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</si>
  <si>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</si>
  <si>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</si>
  <si>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</si>
  <si>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</si>
  <si>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</si>
  <si>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</si>
  <si>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</si>
  <si>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</si>
  <si>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</si>
  <si>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</si>
  <si>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</si>
  <si>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</si>
  <si>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</si>
  <si>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</si>
  <si>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</si>
  <si>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</si>
  <si>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</si>
  <si>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</si>
  <si>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</si>
  <si>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</si>
  <si>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</si>
  <si>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</si>
  <si>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</si>
  <si>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</si>
  <si>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</si>
  <si>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</si>
  <si>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</si>
  <si>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</si>
  <si>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</si>
  <si>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</si>
  <si>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</si>
  <si>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</si>
  <si>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</si>
  <si>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</si>
  <si>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</si>
  <si>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</si>
  <si>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</si>
  <si>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</si>
  <si>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</si>
  <si>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</si>
  <si>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</si>
  <si>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</si>
  <si>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</si>
  <si>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</si>
  <si>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</si>
  <si>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</si>
  <si>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</si>
  <si>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</si>
  <si>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</si>
  <si>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</si>
  <si>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</si>
  <si>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</si>
  <si>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</si>
  <si>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</si>
  <si>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</si>
  <si>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</si>
  <si>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</si>
  <si>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</si>
  <si>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</si>
  <si>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</si>
  <si>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</si>
  <si>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</si>
  <si>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</si>
  <si>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</si>
  <si>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</si>
  <si>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</si>
  <si>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</si>
  <si>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</si>
  <si>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</si>
  <si>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</si>
  <si>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</si>
  <si>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</si>
  <si>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</si>
  <si>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</si>
  <si>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</si>
  <si>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</si>
  <si>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</si>
  <si>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</si>
  <si>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</si>
  <si>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</si>
  <si>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</si>
  <si>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</si>
  <si>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</si>
  <si>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</si>
  <si>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</si>
  <si>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</si>
  <si>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</si>
  <si>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</si>
  <si>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</si>
  <si>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</si>
  <si>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</si>
  <si>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</si>
  <si>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</si>
  <si>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</si>
  <si>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</si>
  <si>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</si>
  <si>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</si>
  <si>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</si>
  <si>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</si>
  <si>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</si>
  <si>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</si>
  <si>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</si>
  <si>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</si>
  <si>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</si>
  <si>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</si>
  <si>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</si>
  <si>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</si>
  <si>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</si>
  <si>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</si>
  <si>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</si>
  <si>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</si>
  <si>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</si>
  <si>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</si>
  <si>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</si>
  <si>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</si>
  <si>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</si>
  <si>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</si>
  <si>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</si>
  <si>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</si>
  <si>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</si>
  <si>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</si>
  <si>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</si>
  <si>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</si>
  <si>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</si>
  <si>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</si>
  <si>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</si>
  <si>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</si>
  <si>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</si>
  <si>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</si>
  <si>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</si>
  <si>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</si>
  <si>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</si>
  <si>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</si>
  <si>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</si>
  <si>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</si>
  <si>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</si>
  <si>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</si>
  <si>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</si>
  <si>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</si>
  <si>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</si>
  <si>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</si>
  <si>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</si>
  <si>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</si>
  <si>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</si>
  <si>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</si>
  <si>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</si>
  <si>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</si>
  <si>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</si>
  <si>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</si>
  <si>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</si>
  <si>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</si>
  <si>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</si>
  <si>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</si>
  <si>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</si>
  <si>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</si>
  <si>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</si>
  <si>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</si>
  <si>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</si>
  <si>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</si>
  <si>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</si>
  <si>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</si>
  <si>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</si>
  <si>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</si>
  <si>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</si>
  <si>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</si>
  <si>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</si>
  <si>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</si>
  <si>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</si>
  <si>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</si>
  <si>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</si>
  <si>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</si>
  <si>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</si>
  <si>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</si>
  <si>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</si>
  <si>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</si>
  <si>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</si>
  <si>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</si>
  <si>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</si>
  <si>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</si>
  <si>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</si>
  <si>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</si>
  <si>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</si>
  <si>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</si>
  <si>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</si>
  <si>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</si>
  <si>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</si>
  <si>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</si>
  <si>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</si>
  <si>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</si>
  <si>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</si>
  <si>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</si>
  <si>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</si>
  <si>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</si>
  <si>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</si>
  <si>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</si>
  <si>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</si>
  <si>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</si>
  <si>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</si>
  <si>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</si>
  <si>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</si>
  <si>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</si>
  <si>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</si>
  <si>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</si>
  <si>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</si>
  <si>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</si>
  <si>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</si>
  <si>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</si>
  <si>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</si>
  <si>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</si>
  <si>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</si>
  <si>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</si>
  <si>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</si>
  <si>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</si>
  <si>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</si>
  <si>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</si>
  <si>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</si>
  <si>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</si>
  <si>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</si>
  <si>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</si>
  <si>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</si>
  <si>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</si>
  <si>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</si>
  <si>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</si>
  <si>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</si>
  <si>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</si>
  <si>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</si>
  <si>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</si>
  <si>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</si>
  <si>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</si>
  <si>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</si>
  <si>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</si>
  <si>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</si>
  <si>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</si>
  <si>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</si>
  <si>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</si>
  <si>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</si>
  <si>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</si>
  <si>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</si>
  <si>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</si>
  <si>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</si>
  <si>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</si>
  <si>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</si>
  <si>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</si>
  <si>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</si>
  <si>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</si>
  <si>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</si>
  <si>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</si>
  <si>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</si>
  <si>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</si>
  <si>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</si>
  <si>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</si>
  <si>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</si>
  <si>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</si>
  <si>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</si>
  <si>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</si>
  <si>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</si>
  <si>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</si>
  <si>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</si>
  <si>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</si>
  <si>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</si>
  <si>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</si>
  <si>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</si>
  <si>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</si>
  <si>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</si>
  <si>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</si>
  <si>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</si>
  <si>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</si>
  <si>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</si>
  <si>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</si>
  <si>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</si>
  <si>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</si>
  <si>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</si>
  <si>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</si>
  <si>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</si>
  <si>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</si>
  <si>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</si>
  <si>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</si>
  <si>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</si>
  <si>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</si>
  <si>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</si>
  <si>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</si>
  <si>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</si>
  <si>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</si>
  <si>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</si>
  <si>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</si>
  <si>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</si>
  <si>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</si>
  <si>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</si>
  <si>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</si>
  <si>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</si>
  <si>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</si>
  <si>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</si>
  <si>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</si>
  <si>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</si>
  <si>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</si>
  <si>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</si>
  <si>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</si>
  <si>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</si>
  <si>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</si>
  <si>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</si>
  <si>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</si>
  <si>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</si>
  <si>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</si>
  <si>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</si>
  <si>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</si>
  <si>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</si>
  <si>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</si>
  <si>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</si>
  <si>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</si>
  <si>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</si>
  <si>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</si>
  <si>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</si>
  <si>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</si>
  <si>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</si>
  <si>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</si>
  <si>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</si>
  <si>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</si>
  <si>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</si>
  <si>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</si>
  <si>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</si>
  <si>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</si>
  <si>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</si>
  <si>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</si>
  <si>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</si>
  <si>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</si>
  <si>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</si>
  <si>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</si>
  <si>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</si>
  <si>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</si>
  <si>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</si>
  <si>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</si>
  <si>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</si>
  <si>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</si>
  <si>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</si>
  <si>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</si>
  <si>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</si>
  <si>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</si>
  <si>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</si>
  <si>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</si>
  <si>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</si>
  <si>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</si>
  <si>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</si>
  <si>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</si>
  <si>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</si>
  <si>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</si>
  <si>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</si>
  <si>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</si>
  <si>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</si>
  <si>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</si>
  <si>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</si>
  <si>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</si>
  <si>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</si>
  <si>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</si>
  <si>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</si>
  <si>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</si>
  <si>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</si>
  <si>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</si>
  <si>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</si>
  <si>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</si>
  <si>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</si>
  <si>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</si>
  <si>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</si>
  <si>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</si>
  <si>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</si>
  <si>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</si>
  <si>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</si>
  <si>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</si>
  <si>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</si>
  <si>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</si>
  <si>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</si>
  <si>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</si>
  <si>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</si>
  <si>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</si>
  <si>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</si>
  <si>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</si>
  <si>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</si>
  <si>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</si>
  <si>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</si>
  <si>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</si>
  <si>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</si>
  <si>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</si>
  <si>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</si>
  <si>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</si>
  <si>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</si>
  <si>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</si>
  <si>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</si>
  <si>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</si>
  <si>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</si>
  <si>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</si>
  <si>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</si>
  <si>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</si>
  <si>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</si>
  <si>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</si>
  <si>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</si>
  <si>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</si>
  <si>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</si>
  <si>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</si>
  <si>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</si>
  <si>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</si>
  <si>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</si>
  <si>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</si>
  <si>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</si>
  <si>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</si>
  <si>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</si>
  <si>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</si>
  <si>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</si>
  <si>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</si>
  <si>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</si>
  <si>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</si>
  <si>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</si>
  <si>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</si>
  <si>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</si>
  <si>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</si>
  <si>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</si>
  <si>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</si>
  <si>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</si>
  <si>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</si>
  <si>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</si>
  <si>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</si>
  <si>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</si>
  <si>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</si>
  <si>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</si>
  <si>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</si>
  <si>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</si>
  <si>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</si>
  <si>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</si>
  <si>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</si>
  <si>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</si>
  <si>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</si>
  <si>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</si>
  <si>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</si>
  <si>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</si>
  <si>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</si>
  <si>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</si>
  <si>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</si>
  <si>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</si>
  <si>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</si>
  <si>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</si>
  <si>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</si>
  <si>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</si>
  <si>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</si>
  <si>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</si>
  <si>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</si>
  <si>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</si>
  <si>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</si>
  <si>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</si>
  <si>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</si>
  <si>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</si>
  <si>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</si>
  <si>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</si>
  <si>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</si>
  <si>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</si>
  <si>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</si>
  <si>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</si>
  <si>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</si>
  <si>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</si>
  <si>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</si>
  <si>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</si>
  <si>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</si>
  <si>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</si>
  <si>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</si>
  <si>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</si>
  <si>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</si>
  <si>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</si>
  <si>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</si>
  <si>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</si>
  <si>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</si>
  <si>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</si>
  <si>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</si>
  <si>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</si>
  <si>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</si>
  <si>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</si>
  <si>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</si>
  <si>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</si>
  <si>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</si>
  <si>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</si>
  <si>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</si>
  <si>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</si>
  <si>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</si>
  <si>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</si>
  <si>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</si>
  <si>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</si>
  <si>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</si>
  <si>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</si>
  <si>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</si>
  <si>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</si>
  <si>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</si>
  <si>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</si>
  <si>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</si>
  <si>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</si>
  <si>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</si>
  <si>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</si>
  <si>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</si>
  <si>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</si>
  <si>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</si>
  <si>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</si>
  <si>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</si>
  <si>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</si>
  <si>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</si>
  <si>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</si>
  <si>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</si>
  <si>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</si>
  <si>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</si>
  <si>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</si>
  <si>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</si>
  <si>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</si>
  <si>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</si>
  <si>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</si>
  <si>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</si>
  <si>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</si>
  <si>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</si>
  <si>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</si>
  <si>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</si>
  <si>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</si>
  <si>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</si>
  <si>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</si>
  <si>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</si>
  <si>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</si>
  <si>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</si>
  <si>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</si>
  <si>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</si>
  <si>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</si>
  <si>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</si>
  <si>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</si>
  <si>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</si>
  <si>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</si>
  <si>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</si>
  <si>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</si>
  <si>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</si>
  <si>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</si>
  <si>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</si>
  <si>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</si>
  <si>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</si>
  <si>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</si>
  <si>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</si>
  <si>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</si>
  <si>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</si>
  <si>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</si>
  <si>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</si>
  <si>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</si>
  <si>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</si>
  <si>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</si>
  <si>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</si>
  <si>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</si>
  <si>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</si>
  <si>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</si>
  <si>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</si>
  <si>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</si>
  <si>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</si>
  <si>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</si>
  <si>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</si>
  <si>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</si>
  <si>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</si>
  <si>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</si>
  <si>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</si>
  <si>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</si>
  <si>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</si>
  <si>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</si>
  <si>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</si>
  <si>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</si>
  <si>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</si>
  <si>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</si>
  <si>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</si>
  <si>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</si>
  <si>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</si>
  <si>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</si>
  <si>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</si>
  <si>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</si>
  <si>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</si>
  <si>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</si>
  <si>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</si>
  <si>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</si>
  <si>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</si>
  <si>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</si>
  <si>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</si>
  <si>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</si>
  <si>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</si>
  <si>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</si>
  <si>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</si>
  <si>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</si>
  <si>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</si>
  <si>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</si>
  <si>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</si>
  <si>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</si>
  <si>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</si>
  <si>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</si>
  <si>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</si>
  <si>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</si>
  <si>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</si>
  <si>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</si>
  <si>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</si>
  <si>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</si>
  <si>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</si>
  <si>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</si>
  <si>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</si>
  <si>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</si>
  <si>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</si>
  <si>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</si>
  <si>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</si>
  <si>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</si>
  <si>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</si>
  <si>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</si>
  <si>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</si>
  <si>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</si>
  <si>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</si>
  <si>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</si>
  <si>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</si>
  <si>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</si>
  <si>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</si>
  <si>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</si>
  <si>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</si>
  <si>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</si>
  <si>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</si>
  <si>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</si>
  <si>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</si>
  <si>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</si>
  <si>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</si>
  <si>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</si>
  <si>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</si>
  <si>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</si>
  <si>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</si>
  <si>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</si>
  <si>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</si>
  <si>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</si>
  <si>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</si>
  <si>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</si>
  <si>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</si>
  <si>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</si>
  <si>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</si>
  <si>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</si>
  <si>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</si>
  <si>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</si>
  <si>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</si>
  <si>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</si>
  <si>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</si>
  <si>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</si>
  <si>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</si>
  <si>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</si>
  <si>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</si>
  <si>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</si>
  <si>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</si>
  <si>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</si>
  <si>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</si>
  <si>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</si>
  <si>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</si>
  <si>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</si>
  <si>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</si>
  <si>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</si>
  <si>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</si>
  <si>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</si>
  <si>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</si>
  <si>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</si>
  <si>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</si>
  <si>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</si>
  <si>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</si>
  <si>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</si>
  <si>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</si>
  <si>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</si>
  <si>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</si>
  <si>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</si>
  <si>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</si>
  <si>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</si>
  <si>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</si>
  <si>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</si>
  <si>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</si>
  <si>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</si>
  <si>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</si>
  <si>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</si>
  <si>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</si>
  <si>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</si>
  <si>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</si>
  <si>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</si>
  <si>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</si>
  <si>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</si>
  <si>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</si>
  <si>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</si>
  <si>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</si>
  <si>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</si>
  <si>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</si>
  <si>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</si>
  <si>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</si>
  <si>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</si>
  <si>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</si>
  <si>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</si>
  <si>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</si>
  <si>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</si>
  <si>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</si>
  <si>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</si>
  <si>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</si>
  <si>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</si>
  <si>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</si>
  <si>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</si>
  <si>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</si>
  <si>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</si>
  <si>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</si>
  <si>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</si>
  <si>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</si>
  <si>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</si>
  <si>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</si>
  <si>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</si>
  <si>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</si>
  <si>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</si>
  <si>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</si>
  <si>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</si>
  <si>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</si>
  <si>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</si>
  <si>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</si>
  <si>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</si>
  <si>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</si>
  <si>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</si>
  <si>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</si>
  <si>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</si>
  <si>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</si>
  <si>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</si>
  <si>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</si>
  <si>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</si>
  <si>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</si>
  <si>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</si>
  <si>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</si>
  <si>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</si>
  <si>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</si>
  <si>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</si>
  <si>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</si>
  <si>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</si>
  <si>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</si>
  <si>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</si>
  <si>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</si>
  <si>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</si>
  <si>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</si>
  <si>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</si>
  <si>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</si>
  <si>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</si>
  <si>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</si>
  <si>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</si>
  <si>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</si>
  <si>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</si>
  <si>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</si>
  <si>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</si>
  <si>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</si>
  <si>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</si>
  <si>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</si>
  <si>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</si>
  <si>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</si>
  <si>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</si>
  <si>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</si>
  <si>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</si>
  <si>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</si>
  <si>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</si>
  <si>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</si>
  <si>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</si>
  <si>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</si>
  <si>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</si>
  <si>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</si>
  <si>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</si>
  <si>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</si>
  <si>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</si>
  <si>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</si>
  <si>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</si>
  <si>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</si>
  <si>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</si>
  <si>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</si>
  <si>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</si>
  <si>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</si>
  <si>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</si>
  <si>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</si>
  <si>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</si>
  <si>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</si>
  <si>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</si>
  <si>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</si>
  <si>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</si>
  <si>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</si>
  <si>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</si>
  <si>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</si>
  <si>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</si>
  <si>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</si>
  <si>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</si>
  <si>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</si>
  <si>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</si>
  <si>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</si>
  <si>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</si>
  <si>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</si>
  <si>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</si>
  <si>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</si>
  <si>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</si>
  <si>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</si>
  <si>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</si>
  <si>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</si>
  <si>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</si>
  <si>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</si>
  <si>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</si>
  <si>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</si>
  <si>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</si>
  <si>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</si>
  <si>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</si>
  <si>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</si>
  <si>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</si>
  <si>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</si>
  <si>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</si>
  <si>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</si>
  <si>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</si>
  <si>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</si>
  <si>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</si>
  <si>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</si>
  <si>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</si>
  <si>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</si>
  <si>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</si>
  <si>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</si>
  <si>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</si>
  <si>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</si>
  <si>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</si>
  <si>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</si>
  <si>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</si>
  <si>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</si>
  <si>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</si>
  <si>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</si>
  <si>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</si>
  <si>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</si>
  <si>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</si>
  <si>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</si>
  <si>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</si>
  <si>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</si>
  <si>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</si>
  <si>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</si>
  <si>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</si>
  <si>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</si>
  <si>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</si>
  <si>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</si>
  <si>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</si>
  <si>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</si>
  <si>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</si>
  <si>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</si>
  <si>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</si>
  <si>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</si>
  <si>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</si>
  <si>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</si>
  <si>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</si>
  <si>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</si>
  <si>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</si>
  <si>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</si>
  <si>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</si>
  <si>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</si>
  <si>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</si>
  <si>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</si>
  <si>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</si>
  <si>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</si>
  <si>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</si>
  <si>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</si>
  <si>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</si>
  <si>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</si>
  <si>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</si>
  <si>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</si>
  <si>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</si>
  <si>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</si>
  <si>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</si>
  <si>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</si>
  <si>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</si>
  <si>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</si>
  <si>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</si>
  <si>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</si>
  <si>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</si>
  <si>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</si>
  <si>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</si>
  <si>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</si>
  <si>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</si>
  <si>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</si>
  <si>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</si>
  <si>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</si>
  <si>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</si>
  <si>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</si>
  <si>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</si>
  <si>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</si>
  <si>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</si>
  <si>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</si>
  <si>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</si>
  <si>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</si>
  <si>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</si>
  <si>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</si>
  <si>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</si>
  <si>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</si>
  <si>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</si>
  <si>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</si>
  <si>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</si>
  <si>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</si>
  <si>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</si>
  <si>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</si>
  <si>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</si>
  <si>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</si>
  <si>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</si>
  <si>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</si>
  <si>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</si>
  <si>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</si>
  <si>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</si>
  <si>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</si>
  <si>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</si>
  <si>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</si>
  <si>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</si>
  <si>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</si>
  <si>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</si>
  <si>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</si>
  <si>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</si>
  <si>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</si>
  <si>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</si>
  <si>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</si>
  <si>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</si>
  <si>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</si>
  <si>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</si>
  <si>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</si>
  <si>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</si>
  <si>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</si>
  <si>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</si>
  <si>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</si>
  <si>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</si>
  <si>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</si>
  <si>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</si>
  <si>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</si>
  <si>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</si>
  <si>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</si>
  <si>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</si>
  <si>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</si>
  <si>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</si>
  <si>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</si>
  <si>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</si>
  <si>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</si>
  <si>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</si>
  <si>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</si>
  <si>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</si>
  <si>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</si>
  <si>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</si>
  <si>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</si>
  <si>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</si>
  <si>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</si>
  <si>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</si>
  <si>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</si>
  <si>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</si>
  <si>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</si>
  <si>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</si>
  <si>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</si>
  <si>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</si>
  <si>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</si>
  <si>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</si>
  <si>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</si>
  <si>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</si>
  <si>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</si>
  <si>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</si>
  <si>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</si>
  <si>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</si>
  <si>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</si>
  <si>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</si>
  <si>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</si>
  <si>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</si>
  <si>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</si>
  <si>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</si>
  <si>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</si>
  <si>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</si>
  <si>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</si>
  <si>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</si>
  <si>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</si>
  <si>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</si>
  <si>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</si>
  <si>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</si>
  <si>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</si>
  <si>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</si>
  <si>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</si>
  <si>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</si>
  <si>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</si>
  <si>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</si>
  <si>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</si>
  <si>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</si>
  <si>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</si>
  <si>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</si>
  <si>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</si>
  <si>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</si>
  <si>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</si>
  <si>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</si>
  <si>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</si>
  <si>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</si>
  <si>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</si>
  <si>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</si>
  <si>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</si>
  <si>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</si>
  <si>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</si>
  <si>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</si>
  <si>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</si>
  <si>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</si>
  <si>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</si>
  <si>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</si>
  <si>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</si>
  <si>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</si>
  <si>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</si>
  <si>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</si>
  <si>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</si>
  <si>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</si>
  <si>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</si>
  <si>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</si>
  <si>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</si>
  <si>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</si>
  <si>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</si>
  <si>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</si>
  <si>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</si>
  <si>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</si>
  <si>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</si>
  <si>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</si>
  <si>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</si>
  <si>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</si>
  <si>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</si>
  <si>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</si>
  <si>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</si>
  <si>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</si>
  <si>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</si>
  <si>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</si>
  <si>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</si>
  <si>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</si>
  <si>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</si>
  <si>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</si>
  <si>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</si>
  <si>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</si>
  <si>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</si>
  <si>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</si>
  <si>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</si>
  <si>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</si>
  <si>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</si>
  <si>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</si>
  <si>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</si>
  <si>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</si>
  <si>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</si>
  <si>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</si>
  <si>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</si>
  <si>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</si>
  <si>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</si>
  <si>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</si>
  <si>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</si>
  <si>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</si>
  <si>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</si>
  <si>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</si>
  <si>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</si>
  <si>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</si>
  <si>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</si>
  <si>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</si>
  <si>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</si>
  <si>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</si>
  <si>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</si>
  <si>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</si>
  <si>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</si>
  <si>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</si>
  <si>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</si>
  <si>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</si>
  <si>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</si>
  <si>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</si>
  <si>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</si>
  <si>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</si>
  <si>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</si>
  <si>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</si>
  <si>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</si>
  <si>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</si>
  <si>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</si>
  <si>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</si>
  <si>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</si>
  <si>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</si>
  <si>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</si>
  <si>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</si>
  <si>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</si>
  <si>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</si>
  <si>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</si>
  <si>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</si>
  <si>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</si>
  <si>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</si>
  <si>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</si>
  <si>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</si>
  <si>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</si>
  <si>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</si>
  <si>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</si>
  <si>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</si>
  <si>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</si>
  <si>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</si>
  <si>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</si>
  <si>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</si>
  <si>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</si>
  <si>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</si>
  <si>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</si>
  <si>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</si>
  <si>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</si>
  <si>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</si>
  <si>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</si>
  <si>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</si>
  <si>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</si>
  <si>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</si>
  <si>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</si>
  <si>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</si>
  <si>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</si>
  <si>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</si>
  <si>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</si>
  <si>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</si>
  <si>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</si>
  <si>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</si>
  <si>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</si>
  <si>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</si>
  <si>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</si>
  <si>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</si>
  <si>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</si>
  <si>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</si>
  <si>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</si>
  <si>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</si>
  <si>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</si>
  <si>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</si>
  <si>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</si>
  <si>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</si>
  <si>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</si>
  <si>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</si>
  <si>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</si>
  <si>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</si>
  <si>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</si>
  <si>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</si>
  <si>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</si>
  <si>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</si>
  <si>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</si>
  <si>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</si>
  <si>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</si>
  <si>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</si>
  <si>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</si>
  <si>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</si>
  <si>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</si>
  <si>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</si>
  <si>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</si>
  <si>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</si>
  <si>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</si>
  <si>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</si>
  <si>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</si>
  <si>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</si>
  <si>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</si>
  <si>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</si>
  <si>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</si>
  <si>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</si>
  <si>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</si>
  <si>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</si>
  <si>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</si>
  <si>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</si>
  <si>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</si>
  <si>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</si>
  <si>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</si>
  <si>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</si>
  <si>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</si>
  <si>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</si>
  <si>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</si>
  <si>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</si>
  <si>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</si>
  <si>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</si>
  <si>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</si>
  <si>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</si>
  <si>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</si>
  <si>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</si>
  <si>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</si>
  <si>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</si>
  <si>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</si>
  <si>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</si>
  <si>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</si>
  <si>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</si>
  <si>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</si>
  <si>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</si>
  <si>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</si>
  <si>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</si>
  <si>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</si>
  <si>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</si>
  <si>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</si>
  <si>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</si>
  <si>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</si>
  <si>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</si>
  <si>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</si>
  <si>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</si>
  <si>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</si>
  <si>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</si>
  <si>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</si>
  <si>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</si>
  <si>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</si>
  <si>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</si>
  <si>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</si>
  <si>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</si>
  <si>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</si>
  <si>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</si>
  <si>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</si>
  <si>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</si>
  <si>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</si>
  <si>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</si>
  <si>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</si>
  <si>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</si>
  <si>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</si>
  <si>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</si>
  <si>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</si>
  <si>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</si>
  <si>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</si>
  <si>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</si>
  <si>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</si>
  <si>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</si>
  <si>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</si>
  <si>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</si>
  <si>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</si>
  <si>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</si>
  <si>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</si>
  <si>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</si>
  <si>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</si>
  <si>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</si>
  <si>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</si>
  <si>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</si>
  <si>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</si>
  <si>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</si>
  <si>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</si>
  <si>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</si>
  <si>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</si>
  <si>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</si>
  <si>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</si>
  <si>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</si>
  <si>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</si>
  <si>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</si>
  <si>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</si>
  <si>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</si>
  <si>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</si>
  <si>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</si>
  <si>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</si>
  <si>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</si>
  <si>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</si>
  <si>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</si>
  <si>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</si>
  <si>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</si>
  <si>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</si>
  <si>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</si>
  <si>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</si>
  <si>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</si>
  <si>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</si>
  <si>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</si>
  <si>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</si>
  <si>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</si>
  <si>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</si>
  <si>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</si>
  <si>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</si>
  <si>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</si>
  <si>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</si>
  <si>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</si>
  <si>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</si>
  <si>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</si>
  <si>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</si>
  <si>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</si>
  <si>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</si>
  <si>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</si>
  <si>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</si>
  <si>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</si>
  <si>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</si>
  <si>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</si>
  <si>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</si>
  <si>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</si>
  <si>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</si>
  <si>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</si>
  <si>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</si>
  <si>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</si>
  <si>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</si>
  <si>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</si>
  <si>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</si>
  <si>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</si>
  <si>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</si>
  <si>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</si>
  <si>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</si>
  <si>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</si>
  <si>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</si>
  <si>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</si>
  <si>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</si>
  <si>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</si>
  <si>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</si>
  <si>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</si>
  <si>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</si>
  <si>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</si>
  <si>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</si>
  <si>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</si>
  <si>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</si>
  <si>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</si>
  <si>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</si>
  <si>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</si>
  <si>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</si>
  <si>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</si>
  <si>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</si>
  <si>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</si>
  <si>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</si>
  <si>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</si>
  <si>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</si>
  <si>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</si>
  <si>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</si>
  <si>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</si>
  <si>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</si>
  <si>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</si>
  <si>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</si>
  <si>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</si>
  <si>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</si>
  <si>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</si>
  <si>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</si>
  <si>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</si>
  <si>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</si>
  <si>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</si>
  <si>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</si>
  <si>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</si>
  <si>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</si>
  <si>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</si>
  <si>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</si>
  <si>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</si>
  <si>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</si>
  <si>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</si>
  <si>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</si>
  <si>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</si>
  <si>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</si>
  <si>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</si>
  <si>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</si>
  <si>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</si>
  <si>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</si>
  <si>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</si>
  <si>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</si>
  <si>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</si>
  <si>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</si>
  <si>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</si>
  <si>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</si>
  <si>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</si>
  <si>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</si>
  <si>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</si>
  <si>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</si>
  <si>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</si>
  <si>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</si>
  <si>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</si>
  <si>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</si>
  <si>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</si>
  <si>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</si>
  <si>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</si>
  <si>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</si>
  <si>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</si>
  <si>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</si>
  <si>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</si>
  <si>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</si>
  <si>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</si>
  <si>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</si>
  <si>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</si>
  <si>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</si>
  <si>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</si>
  <si>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</si>
  <si>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</si>
  <si>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</si>
  <si>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</si>
  <si>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</si>
  <si>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</si>
  <si>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</si>
  <si>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</si>
  <si>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</si>
  <si>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</si>
  <si>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</si>
  <si>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</si>
  <si>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</si>
  <si>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</si>
  <si>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</si>
  <si>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</si>
  <si>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</si>
  <si>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</si>
  <si>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</si>
  <si>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</si>
  <si>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</si>
  <si>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</si>
  <si>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</si>
  <si>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</si>
  <si>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</si>
  <si>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</si>
  <si>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</si>
  <si>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</si>
  <si>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</si>
  <si>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</si>
  <si>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</si>
  <si>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</si>
  <si>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</si>
  <si>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</si>
  <si>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</si>
  <si>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</si>
  <si>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</si>
  <si>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</si>
  <si>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</si>
  <si>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</si>
  <si>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</si>
  <si>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</si>
  <si>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</si>
  <si>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</si>
  <si>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</si>
  <si>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</si>
  <si>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</si>
  <si>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</si>
  <si>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</si>
  <si>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</si>
  <si>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</si>
  <si>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</si>
  <si>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</si>
  <si>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</si>
  <si>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</si>
  <si>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</si>
  <si>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</si>
  <si>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</si>
  <si>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</si>
  <si>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</si>
  <si>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</si>
  <si>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</si>
  <si>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</si>
  <si>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</si>
  <si>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</si>
  <si>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</si>
  <si>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</si>
  <si>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</si>
  <si>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</si>
  <si>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</si>
  <si>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</si>
  <si>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</si>
  <si>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</si>
  <si>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</si>
  <si>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</si>
  <si>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</si>
  <si>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</si>
  <si>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</si>
  <si>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</si>
  <si>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</si>
  <si>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</si>
  <si>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</si>
  <si>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</si>
  <si>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</si>
  <si>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</si>
  <si>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</si>
  <si>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</si>
  <si>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</si>
  <si>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</si>
  <si>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</si>
  <si>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</si>
  <si>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</si>
  <si>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</si>
  <si>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</si>
  <si>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</si>
  <si>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</si>
  <si>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</si>
  <si>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</si>
  <si>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</si>
  <si>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</si>
  <si>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</si>
  <si>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</si>
  <si>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</si>
  <si>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</si>
  <si>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</si>
  <si>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</si>
  <si>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</si>
  <si>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</si>
  <si>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</si>
  <si>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</si>
  <si>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</si>
  <si>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</si>
  <si>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</si>
  <si>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</si>
  <si>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</si>
  <si>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</si>
  <si>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</si>
  <si>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</si>
  <si>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</si>
  <si>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</si>
  <si>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</si>
  <si>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</si>
  <si>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</si>
  <si>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</si>
  <si>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</si>
  <si>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</si>
  <si>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</si>
  <si>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</si>
  <si>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</si>
  <si>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</si>
  <si>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</si>
  <si>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</si>
  <si>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</si>
  <si>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</si>
  <si>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</si>
  <si>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</si>
  <si>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</si>
  <si>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</si>
  <si>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</si>
  <si>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</si>
  <si>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</si>
  <si>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</si>
  <si>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</si>
  <si>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</si>
  <si>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</si>
  <si>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</si>
  <si>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</si>
  <si>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</si>
  <si>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</si>
  <si>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</si>
  <si>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</si>
  <si>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</si>
  <si>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</si>
  <si>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</si>
  <si>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</si>
  <si>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</si>
  <si>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</si>
  <si>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</si>
  <si>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</si>
  <si>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</si>
  <si>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</si>
  <si>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</si>
  <si>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</si>
  <si>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</si>
  <si>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</si>
  <si>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</si>
  <si>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</si>
  <si>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</si>
  <si>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</si>
  <si>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</si>
  <si>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</si>
  <si>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</si>
  <si>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</si>
  <si>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</si>
  <si>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</si>
  <si>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</si>
  <si>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</si>
  <si>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</si>
  <si>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</si>
  <si>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</si>
  <si>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</si>
  <si>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</si>
  <si>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</si>
  <si>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</si>
  <si>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</si>
  <si>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</si>
  <si>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</si>
  <si>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</si>
  <si>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</si>
  <si>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</si>
  <si>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</si>
  <si>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</si>
  <si>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</si>
  <si>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</si>
  <si>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</si>
  <si>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</si>
  <si>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</si>
  <si>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</si>
  <si>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</si>
  <si>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</si>
  <si>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</si>
  <si>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</si>
  <si>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</si>
  <si>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</si>
  <si>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</si>
  <si>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</si>
  <si>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</si>
  <si>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</si>
  <si>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</si>
  <si>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</si>
  <si>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</si>
  <si>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</si>
  <si>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</si>
  <si>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</si>
  <si>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</si>
  <si>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</si>
  <si>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</si>
  <si>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</si>
  <si>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</si>
  <si>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</si>
  <si>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</si>
  <si>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</si>
  <si>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</si>
  <si>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</si>
  <si>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</si>
  <si>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</si>
  <si>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</si>
  <si>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</si>
  <si>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</si>
  <si>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</si>
  <si>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</si>
  <si>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</si>
  <si>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</si>
  <si>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</si>
  <si>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</si>
  <si>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</si>
  <si>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</si>
  <si>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</si>
  <si>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</si>
  <si>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</si>
  <si>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</si>
  <si>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</si>
  <si>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</si>
  <si>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</si>
  <si>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</si>
  <si>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</si>
  <si>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</si>
  <si>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</si>
  <si>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</si>
  <si>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</si>
  <si>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</si>
  <si>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</si>
  <si>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</si>
  <si>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</si>
  <si>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</si>
  <si>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</si>
  <si>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</si>
  <si>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</si>
  <si>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</si>
  <si>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</si>
  <si>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</si>
  <si>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</si>
  <si>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</si>
  <si>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</si>
  <si>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</si>
  <si>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</si>
  <si>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</si>
  <si>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</si>
  <si>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</si>
  <si>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</si>
  <si>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</si>
  <si>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</si>
  <si>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</si>
  <si>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</si>
  <si>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</si>
  <si>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</si>
  <si>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</si>
  <si>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</si>
  <si>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</si>
  <si>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</si>
  <si>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</si>
  <si>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</si>
  <si>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</si>
  <si>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</si>
  <si>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</si>
  <si>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</si>
  <si>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</si>
  <si>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</si>
  <si>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</si>
  <si>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</si>
  <si>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</si>
  <si>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</si>
  <si>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</si>
  <si>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</si>
  <si>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</si>
  <si>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</si>
  <si>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</si>
  <si>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</si>
  <si>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</si>
  <si>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</si>
  <si>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</si>
  <si>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</si>
  <si>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</si>
  <si>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</si>
  <si>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</si>
  <si>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</si>
  <si>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</si>
  <si>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</si>
  <si>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</si>
  <si>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</si>
  <si>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</si>
  <si>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</si>
  <si>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</si>
  <si>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</si>
  <si>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</si>
  <si>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</si>
  <si>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</si>
  <si>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</si>
  <si>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</si>
  <si>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</si>
  <si>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</si>
  <si>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</si>
  <si>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</si>
  <si>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</si>
  <si>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</si>
  <si>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</si>
  <si>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</si>
  <si>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</si>
  <si>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</si>
  <si>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</si>
  <si>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</si>
  <si>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</si>
  <si>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</si>
  <si>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</si>
  <si>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</si>
  <si>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</si>
  <si>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</si>
  <si>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</si>
  <si>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</si>
  <si>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</si>
  <si>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</si>
  <si>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</si>
  <si>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</si>
  <si>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</si>
  <si>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</si>
  <si>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</si>
  <si>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</si>
  <si>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</si>
  <si>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</si>
  <si>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</si>
  <si>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</si>
  <si>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</si>
  <si>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</si>
  <si>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</si>
  <si>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</si>
  <si>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</si>
  <si>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</si>
  <si>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</si>
  <si>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</si>
  <si>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</si>
  <si>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</si>
  <si>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</si>
  <si>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</si>
  <si>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</si>
  <si>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</si>
  <si>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</si>
  <si>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</si>
  <si>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</si>
  <si>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</si>
  <si>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</si>
  <si>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</si>
  <si>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</si>
  <si>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</si>
  <si>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</si>
  <si>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</si>
  <si>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</si>
  <si>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</si>
  <si>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</si>
  <si>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</si>
  <si>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</si>
  <si>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</si>
  <si>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</si>
  <si>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</si>
  <si>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</si>
  <si>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</si>
  <si>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</si>
  <si>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</si>
  <si>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</si>
  <si>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</si>
  <si>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</si>
  <si>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</si>
  <si>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</si>
  <si>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</si>
  <si>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</si>
  <si>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</si>
  <si>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</si>
  <si>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</si>
  <si>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</si>
  <si>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</si>
  <si>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</si>
  <si>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</si>
  <si>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</si>
  <si>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</si>
  <si>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</si>
  <si>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</si>
  <si>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</si>
  <si>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</si>
  <si>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</si>
  <si>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</si>
  <si>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</si>
  <si>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</si>
  <si>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</si>
  <si>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</si>
  <si>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</si>
  <si>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</si>
  <si>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</si>
  <si>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</si>
  <si>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</si>
  <si>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</si>
  <si>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</si>
  <si>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</si>
  <si>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</si>
  <si>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</si>
  <si>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</si>
  <si>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</si>
  <si>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</si>
  <si>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</si>
  <si>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</si>
  <si>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</si>
  <si>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</si>
  <si>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</si>
  <si>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</si>
  <si>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</si>
  <si>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</si>
  <si>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</si>
  <si>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</si>
  <si>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</si>
  <si>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</si>
  <si>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</si>
  <si>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</si>
  <si>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</si>
  <si>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</si>
  <si>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</si>
  <si>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</si>
  <si>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</si>
  <si>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</si>
  <si>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</si>
  <si>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</si>
  <si>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</si>
  <si>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</si>
  <si>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</si>
  <si>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</si>
  <si>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</si>
  <si>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</si>
  <si>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</si>
  <si>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</si>
  <si>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</si>
  <si>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</si>
  <si>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</si>
  <si>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</si>
  <si>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</si>
  <si>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</si>
  <si>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</si>
  <si>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</si>
  <si>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</si>
  <si>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</si>
  <si>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</si>
  <si>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</si>
  <si>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</si>
  <si>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</si>
  <si>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</si>
  <si>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</si>
  <si>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</si>
  <si>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</si>
  <si>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</si>
  <si>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</si>
  <si>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</si>
  <si>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</si>
  <si>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</si>
  <si>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</si>
  <si>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</si>
  <si>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</si>
  <si>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</si>
  <si>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</si>
  <si>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</si>
  <si>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</si>
  <si>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</si>
  <si>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</si>
  <si>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</si>
  <si>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</si>
  <si>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</si>
  <si>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</si>
  <si>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</si>
  <si>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</si>
  <si>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</si>
  <si>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</si>
  <si>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</si>
  <si>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</si>
  <si>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</si>
  <si>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</si>
  <si>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</si>
  <si>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</si>
  <si>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</si>
  <si>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</si>
  <si>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</si>
  <si>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</si>
  <si>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</si>
  <si>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</si>
  <si>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</si>
  <si>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</si>
  <si>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</si>
  <si>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</si>
  <si>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</si>
  <si>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</si>
  <si>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</si>
  <si>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</si>
  <si>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</si>
  <si>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</si>
  <si>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</si>
  <si>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</si>
  <si>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</si>
  <si>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</si>
  <si>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</si>
  <si>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</si>
  <si>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</si>
  <si>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</si>
  <si>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</si>
  <si>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</si>
  <si>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</si>
  <si>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</si>
  <si>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</si>
  <si>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</si>
  <si>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</si>
  <si>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</si>
  <si>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</si>
  <si>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</si>
  <si>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</si>
  <si>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</si>
  <si>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</si>
  <si>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</si>
  <si>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</si>
  <si>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</si>
  <si>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</si>
  <si>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</si>
  <si>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</si>
  <si>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</si>
  <si>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</si>
  <si>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</si>
  <si>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</si>
  <si>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</si>
  <si>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</si>
  <si>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</si>
  <si>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</si>
  <si>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</si>
  <si>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</si>
  <si>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</si>
  <si>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</si>
  <si>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</si>
  <si>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</si>
  <si>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</si>
  <si>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</si>
  <si>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</si>
  <si>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</si>
  <si>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</si>
  <si>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</si>
  <si>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</si>
  <si>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</si>
  <si>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</si>
  <si>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</si>
  <si>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</si>
  <si>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</si>
  <si>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</si>
  <si>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</si>
  <si>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</si>
  <si>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</si>
  <si>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</si>
  <si>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</si>
  <si>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</si>
  <si>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</si>
  <si>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</si>
  <si>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</si>
  <si>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</si>
  <si>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</si>
  <si>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</si>
  <si>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</si>
  <si>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</si>
  <si>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</si>
  <si>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</si>
  <si>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</si>
  <si>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</si>
  <si>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</si>
  <si>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</si>
  <si>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</si>
  <si>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</si>
  <si>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</si>
  <si>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</si>
  <si>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</si>
  <si>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</si>
  <si>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</si>
  <si>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</si>
  <si>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</si>
  <si>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</si>
  <si>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</si>
  <si>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</si>
  <si>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</si>
  <si>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</si>
  <si>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</si>
  <si>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</si>
  <si>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</si>
  <si>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</si>
  <si>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</si>
  <si>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</si>
  <si>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</si>
  <si>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</si>
  <si>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</si>
  <si>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</si>
  <si>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</si>
  <si>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</si>
  <si>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</si>
  <si>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</si>
  <si>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</si>
  <si>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</si>
  <si>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</si>
  <si>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</si>
  <si>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</si>
  <si>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</si>
  <si>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</si>
  <si>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</si>
  <si>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</si>
  <si>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</si>
  <si>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</si>
  <si>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</si>
  <si>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</si>
  <si>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</si>
  <si>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</si>
  <si>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</si>
  <si>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</si>
  <si>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</si>
  <si>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</si>
  <si>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</si>
  <si>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</si>
  <si>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</si>
  <si>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</si>
  <si>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</si>
  <si>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</si>
  <si>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</si>
  <si>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</si>
  <si>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</si>
  <si>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</si>
  <si>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</si>
  <si>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</si>
  <si>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</si>
  <si>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</si>
  <si>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</si>
  <si>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</si>
  <si>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</si>
  <si>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</si>
  <si>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</si>
  <si>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</si>
  <si>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</si>
  <si>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</si>
  <si>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</si>
  <si>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</si>
  <si>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</si>
  <si>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</si>
  <si>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</si>
  <si>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</si>
  <si>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</si>
  <si>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</si>
  <si>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</si>
  <si>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</si>
  <si>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</si>
  <si>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</si>
  <si>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</si>
  <si>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</si>
  <si>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</si>
  <si>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</si>
  <si>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</si>
  <si>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</si>
  <si>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</si>
  <si>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</si>
  <si>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</si>
  <si>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</si>
  <si>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</si>
  <si>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</si>
  <si>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</si>
  <si>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</si>
  <si>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</si>
  <si>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</si>
  <si>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</si>
  <si>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</si>
  <si>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</si>
  <si>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</si>
  <si>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</si>
  <si>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</si>
  <si>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</si>
  <si>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</si>
  <si>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</si>
  <si>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</si>
  <si>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</si>
  <si>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</si>
  <si>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</si>
  <si>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</si>
  <si>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</si>
  <si>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</si>
  <si>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</si>
  <si>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</si>
  <si>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</si>
  <si>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</si>
  <si>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</si>
  <si>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</si>
  <si>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</si>
  <si>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</si>
  <si>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</si>
  <si>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</si>
  <si>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</si>
  <si>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</si>
  <si>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</si>
  <si>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</si>
  <si>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</si>
  <si>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</si>
  <si>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</si>
  <si>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</si>
  <si>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</si>
  <si>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</si>
  <si>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</si>
  <si>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</si>
  <si>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</si>
  <si>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</si>
  <si>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</si>
  <si>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</si>
  <si>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</si>
  <si>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</si>
  <si>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</si>
  <si>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</si>
  <si>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</si>
  <si>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</si>
  <si>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</si>
  <si>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</si>
  <si>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</si>
  <si>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</si>
  <si>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</si>
  <si>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</si>
  <si>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</si>
  <si>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</si>
  <si>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</si>
  <si>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</si>
  <si>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</si>
  <si>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</si>
  <si>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</si>
  <si>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</si>
  <si>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</si>
  <si>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</si>
  <si>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</si>
  <si>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</si>
  <si>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</si>
  <si>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</si>
  <si>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</si>
  <si>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</si>
  <si>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</si>
  <si>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</si>
  <si>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</si>
  <si>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</si>
  <si>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</si>
  <si>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</si>
  <si>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</si>
  <si>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</si>
  <si>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</si>
  <si>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</si>
  <si>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</si>
  <si>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</si>
  <si>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</si>
  <si>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</si>
  <si>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</si>
  <si>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</si>
  <si>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</si>
  <si>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</si>
  <si>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</si>
  <si>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</si>
  <si>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</si>
  <si>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</si>
  <si>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</si>
  <si>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</si>
  <si>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</si>
  <si>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</si>
  <si>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</si>
  <si>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</si>
  <si>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</si>
  <si>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</si>
  <si>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</si>
  <si>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</si>
  <si>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</si>
  <si>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</si>
  <si>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</si>
  <si>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</si>
  <si>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</si>
  <si>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</si>
  <si>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</si>
  <si>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</si>
  <si>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</si>
  <si>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</si>
  <si>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</si>
  <si>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</si>
  <si>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</si>
  <si>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</si>
  <si>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</si>
  <si>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</si>
  <si>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</si>
  <si>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</si>
  <si>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</si>
  <si>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</si>
  <si>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</si>
  <si>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</si>
  <si>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</si>
  <si>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</si>
  <si>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</si>
  <si>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</si>
  <si>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</si>
  <si>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</si>
  <si>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</si>
  <si>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</si>
  <si>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</si>
  <si>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</si>
  <si>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</si>
  <si>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</si>
  <si>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</si>
  <si>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</si>
  <si>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</si>
  <si>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</si>
  <si>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</si>
  <si>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</si>
  <si>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</si>
  <si>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</si>
  <si>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</si>
  <si>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</si>
  <si>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</si>
  <si>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</si>
  <si>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</si>
  <si>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</si>
  <si>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</si>
  <si>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</si>
  <si>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</si>
  <si>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</si>
  <si>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</si>
  <si>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</si>
  <si>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</si>
  <si>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</si>
  <si>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</si>
  <si>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</si>
  <si>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</si>
  <si>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</si>
  <si>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</si>
  <si>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</si>
  <si>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</si>
  <si>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</si>
  <si>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</si>
  <si>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</si>
  <si>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</si>
  <si>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</si>
  <si>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</si>
  <si>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</si>
  <si>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</si>
  <si>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</si>
  <si>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</si>
  <si>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</si>
  <si>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</si>
  <si>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</si>
  <si>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</si>
  <si>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</si>
  <si>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</si>
  <si>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</si>
  <si>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</si>
  <si>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</si>
  <si>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</si>
  <si>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</si>
  <si>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</si>
  <si>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</si>
  <si>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</si>
  <si>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</si>
  <si>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</si>
  <si>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</si>
  <si>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</si>
  <si>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</si>
  <si>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</si>
  <si>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</si>
  <si>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</si>
  <si>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</si>
  <si>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</si>
  <si>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</si>
  <si>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</si>
  <si>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</si>
  <si>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</si>
  <si>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</si>
  <si>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</si>
  <si>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</si>
  <si>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</si>
  <si>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</si>
  <si>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</si>
  <si>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</si>
  <si>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</si>
  <si>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</si>
  <si>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</si>
  <si>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</si>
  <si>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</si>
  <si>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</si>
  <si>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</si>
  <si>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</si>
  <si>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</si>
  <si>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</si>
  <si>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</si>
  <si>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</si>
  <si>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</si>
  <si>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</si>
  <si>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</si>
  <si>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</si>
  <si>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</si>
  <si>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</si>
  <si>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</si>
  <si>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</si>
  <si>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</si>
  <si>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</si>
  <si>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</si>
  <si>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</si>
  <si>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</si>
  <si>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</si>
  <si>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</si>
  <si>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</si>
  <si>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</si>
  <si>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</si>
  <si>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</si>
  <si>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</si>
  <si>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</si>
  <si>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</si>
  <si>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</si>
  <si>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</si>
  <si>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</si>
  <si>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</si>
  <si>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</si>
  <si>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</si>
  <si>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</si>
  <si>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</si>
  <si>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</si>
  <si>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</si>
  <si>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</si>
  <si>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</si>
  <si>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</si>
  <si>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</si>
  <si>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</si>
  <si>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</si>
  <si>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</si>
  <si>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</si>
  <si>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</si>
  <si>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</si>
  <si>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</si>
  <si>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</si>
  <si>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</si>
  <si>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</si>
  <si>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</si>
  <si>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</si>
  <si>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</si>
  <si>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</si>
  <si>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</si>
  <si>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</si>
  <si>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</si>
  <si>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</si>
  <si>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</si>
  <si>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</si>
  <si>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</si>
  <si>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</si>
  <si>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</si>
  <si>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</si>
  <si>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</si>
  <si>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</si>
  <si>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</si>
  <si>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</si>
  <si>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</si>
  <si>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</si>
  <si>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</si>
  <si>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</si>
  <si>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</si>
  <si>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</si>
  <si>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</si>
  <si>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</si>
  <si>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</si>
  <si>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</si>
  <si>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</si>
  <si>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</si>
  <si>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</si>
  <si>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</si>
  <si>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</si>
  <si>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</si>
  <si>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</si>
  <si>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</si>
  <si>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</si>
  <si>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</si>
  <si>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</si>
  <si>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</si>
  <si>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</si>
  <si>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</si>
  <si>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</si>
  <si>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</si>
  <si>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</si>
  <si>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</si>
  <si>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</si>
  <si>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</si>
  <si>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</si>
  <si>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</si>
  <si>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</si>
  <si>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</si>
  <si>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</si>
  <si>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</si>
  <si>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</si>
  <si>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</si>
  <si>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</si>
  <si>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</si>
  <si>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</si>
  <si>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</si>
  <si>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</si>
  <si>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</si>
  <si>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</si>
  <si>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</si>
  <si>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</si>
  <si>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</si>
  <si>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</si>
  <si>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</si>
  <si>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</si>
  <si>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</si>
  <si>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</si>
  <si>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</si>
  <si>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</si>
  <si>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</si>
  <si>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</si>
  <si>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</si>
  <si>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</si>
  <si>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</si>
  <si>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</si>
  <si>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</si>
  <si>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</si>
  <si>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</si>
  <si>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</si>
  <si>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</si>
  <si>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</si>
  <si>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</si>
  <si>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</si>
  <si>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</si>
  <si>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</si>
  <si>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</si>
  <si>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</si>
  <si>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</si>
  <si>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</si>
  <si>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</si>
  <si>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</si>
  <si>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</si>
  <si>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</si>
  <si>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</si>
  <si>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</si>
  <si>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</si>
  <si>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</si>
  <si>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</si>
  <si>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</si>
  <si>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</si>
  <si>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</si>
  <si>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</si>
  <si>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</si>
  <si>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</si>
  <si>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</si>
  <si>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</si>
  <si>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</si>
  <si>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</si>
  <si>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</si>
  <si>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</si>
  <si>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</si>
  <si>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</si>
  <si>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</si>
  <si>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</si>
  <si>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</si>
  <si>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</si>
  <si>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</si>
  <si>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</si>
  <si>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</si>
  <si>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</si>
  <si>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</si>
  <si>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</si>
  <si>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</si>
  <si>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</si>
  <si>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</si>
  <si>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</si>
  <si>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</si>
  <si>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</si>
  <si>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</si>
  <si>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</si>
  <si>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</si>
  <si>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</si>
  <si>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</si>
  <si>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</si>
  <si>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</si>
  <si>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</si>
  <si>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</si>
  <si>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</si>
  <si>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</si>
  <si>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</si>
  <si>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</si>
  <si>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</si>
  <si>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</si>
  <si>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</si>
  <si>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</si>
  <si>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</si>
  <si>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</si>
  <si>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</si>
  <si>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</si>
  <si>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</si>
  <si>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</si>
  <si>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</si>
  <si>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</si>
  <si>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</si>
  <si>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</si>
  <si>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</si>
  <si>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</si>
  <si>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</si>
  <si>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</si>
  <si>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</si>
  <si>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</si>
  <si>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</si>
  <si>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</si>
  <si>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</si>
  <si>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</si>
  <si>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</si>
  <si>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</si>
  <si>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</si>
  <si>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</si>
  <si>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</si>
  <si>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</si>
  <si>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</si>
  <si>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</si>
  <si>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</si>
  <si>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</si>
  <si>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</si>
  <si>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</si>
  <si>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</si>
  <si>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</si>
  <si>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</si>
  <si>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</si>
  <si>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</si>
  <si>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</si>
  <si>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</si>
  <si>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</si>
  <si>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</si>
  <si>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</si>
  <si>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</si>
  <si>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</si>
  <si>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</si>
  <si>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</si>
  <si>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</si>
  <si>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</si>
  <si>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</si>
  <si>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</si>
  <si>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</si>
  <si>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</si>
  <si>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</si>
  <si>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</si>
  <si>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</si>
  <si>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</si>
  <si>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</si>
  <si>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</si>
  <si>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</si>
  <si>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</si>
  <si>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</si>
  <si>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</si>
  <si>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</si>
  <si>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</si>
  <si>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</si>
  <si>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</si>
  <si>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</si>
  <si>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</si>
  <si>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</si>
  <si>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</si>
  <si>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</si>
  <si>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</si>
  <si>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</si>
  <si>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</si>
  <si>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</si>
  <si>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</si>
  <si>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</si>
  <si>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</si>
  <si>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</si>
  <si>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</si>
  <si>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</si>
  <si>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</si>
  <si>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</si>
  <si>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</si>
  <si>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</si>
  <si>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</si>
  <si>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</si>
  <si>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</si>
  <si>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</si>
  <si>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</si>
  <si>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</si>
  <si>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</si>
  <si>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</si>
  <si>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</si>
  <si>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</si>
  <si>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</si>
  <si>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</si>
  <si>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</si>
  <si>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</si>
  <si>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</si>
  <si>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</si>
  <si>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</si>
  <si>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</si>
  <si>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</si>
  <si>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</si>
  <si>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</si>
  <si>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</si>
  <si>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</si>
  <si>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</si>
  <si>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</si>
  <si>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</si>
  <si>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</si>
  <si>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</si>
  <si>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</si>
  <si>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</si>
  <si>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</si>
  <si>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</si>
  <si>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</si>
  <si>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</si>
  <si>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</si>
  <si>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</si>
  <si>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</si>
  <si>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</si>
  <si>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</si>
  <si>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</si>
  <si>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</si>
  <si>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</si>
  <si>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</si>
  <si>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</si>
  <si>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</si>
  <si>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</si>
  <si>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</si>
  <si>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</si>
  <si>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</si>
  <si>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</si>
  <si>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</si>
  <si>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</si>
  <si>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</si>
  <si>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</si>
  <si>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</si>
  <si>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</si>
  <si>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</si>
  <si>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</si>
  <si>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</si>
  <si>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</si>
  <si>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</si>
  <si>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</si>
  <si>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</si>
  <si>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</si>
  <si>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</si>
  <si>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</si>
  <si>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</si>
  <si>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</si>
  <si>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</si>
  <si>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</si>
  <si>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</si>
  <si>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</si>
  <si>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</si>
  <si>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</si>
  <si>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</si>
  <si>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</si>
  <si>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</si>
  <si>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</si>
  <si>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</si>
  <si>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</si>
  <si>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</si>
  <si>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</si>
  <si>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</si>
  <si>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</si>
  <si>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</si>
  <si>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</si>
  <si>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</si>
  <si>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</si>
  <si>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</si>
  <si>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</si>
  <si>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</si>
  <si>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</si>
  <si>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</si>
  <si>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</si>
  <si>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</si>
  <si>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</si>
  <si>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</si>
  <si>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</si>
  <si>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</si>
  <si>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</si>
  <si>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</si>
  <si>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</si>
  <si>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</si>
  <si>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</si>
  <si>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</si>
  <si>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</si>
  <si>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</si>
  <si>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</si>
  <si>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</si>
  <si>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</si>
  <si>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</si>
  <si>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</si>
  <si>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</si>
  <si>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</si>
  <si>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</si>
  <si>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</si>
  <si>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</si>
  <si>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</si>
  <si>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</si>
  <si>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</si>
  <si>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</si>
  <si>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</si>
  <si>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</si>
  <si>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</si>
  <si>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</si>
  <si>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</si>
  <si>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</si>
  <si>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</si>
  <si>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</si>
  <si>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</si>
  <si>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</si>
  <si>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</si>
  <si>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</si>
  <si>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</si>
  <si>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</si>
  <si>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</si>
  <si>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</si>
  <si>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</si>
  <si>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</si>
  <si>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</si>
  <si>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</si>
  <si>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</si>
  <si>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</si>
  <si>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</si>
  <si>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</si>
  <si>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</si>
  <si>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</si>
  <si>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</si>
  <si>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</si>
  <si>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</si>
  <si>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</si>
  <si>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</si>
  <si>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</si>
  <si>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</si>
  <si>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</si>
  <si>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</si>
  <si>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</si>
  <si>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</si>
  <si>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</si>
  <si>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</si>
  <si>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</si>
  <si>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</si>
  <si>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</si>
  <si>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</si>
  <si>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</si>
  <si>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</si>
  <si>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</si>
  <si>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</si>
  <si>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</si>
  <si>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</si>
  <si>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</si>
  <si>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</si>
  <si>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</si>
  <si>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</si>
  <si>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</si>
  <si>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</si>
  <si>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</si>
  <si>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</si>
  <si>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</si>
  <si>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</si>
  <si>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</si>
  <si>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</si>
  <si>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</si>
  <si>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</si>
  <si>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</si>
  <si>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</si>
  <si>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</si>
  <si>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</si>
  <si>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</si>
  <si>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</si>
  <si>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</si>
  <si>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</si>
  <si>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</si>
  <si>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</si>
  <si>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</si>
  <si>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</si>
  <si>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</si>
  <si>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</si>
  <si>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</si>
  <si>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</si>
  <si>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</si>
  <si>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</si>
  <si>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</si>
  <si>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</si>
  <si>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</si>
  <si>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</si>
  <si>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</si>
  <si>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</si>
  <si>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</si>
  <si>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</si>
  <si>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</si>
  <si>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</si>
  <si>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</si>
  <si>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</si>
  <si>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</si>
  <si>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</si>
  <si>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</si>
  <si>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</si>
  <si>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</si>
  <si>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</si>
  <si>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</si>
  <si>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</si>
  <si>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</si>
  <si>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</si>
  <si>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</si>
  <si>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</si>
  <si>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</si>
  <si>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</si>
  <si>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</si>
  <si>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</si>
  <si>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</si>
  <si>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</si>
  <si>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</si>
  <si>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</si>
  <si>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</si>
  <si>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</si>
  <si>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</si>
  <si>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</si>
  <si>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</si>
  <si>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</si>
  <si>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</si>
  <si>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</si>
  <si>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</si>
  <si>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</si>
  <si>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</si>
  <si>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</si>
  <si>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</si>
  <si>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</si>
  <si>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</si>
  <si>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</si>
  <si>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</si>
  <si>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</si>
  <si>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</si>
  <si>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</si>
  <si>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</si>
  <si>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</si>
  <si>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</si>
  <si>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</si>
  <si>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</si>
  <si>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</si>
  <si>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</si>
  <si>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</si>
  <si>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</si>
  <si>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</si>
  <si>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</si>
  <si>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</si>
  <si>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</si>
  <si>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</si>
  <si>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</si>
  <si>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</si>
  <si>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</si>
  <si>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</si>
  <si>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</si>
  <si>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</si>
  <si>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</si>
  <si>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</si>
  <si>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</si>
  <si>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</si>
  <si>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</si>
  <si>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</si>
  <si>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</si>
  <si>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</si>
  <si>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</si>
  <si>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</si>
  <si>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</si>
  <si>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</si>
  <si>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</si>
  <si>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</si>
  <si>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</si>
  <si>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</si>
  <si>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</si>
  <si>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</si>
  <si>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</si>
  <si>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</si>
  <si>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</si>
  <si>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</si>
  <si>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</si>
  <si>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</si>
  <si>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</si>
  <si>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</si>
  <si>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</si>
  <si>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</si>
  <si>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</si>
  <si>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</si>
  <si>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</si>
  <si>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</si>
  <si>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</si>
  <si>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</si>
  <si>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</si>
  <si>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</si>
  <si>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</si>
  <si>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</si>
  <si>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</si>
  <si>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</si>
  <si>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</si>
  <si>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</si>
  <si>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</si>
  <si>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</si>
  <si>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</si>
  <si>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</si>
  <si>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</si>
  <si>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</si>
  <si>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</si>
  <si>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</si>
  <si>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</si>
  <si>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</si>
  <si>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</si>
  <si>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</si>
  <si>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</si>
  <si>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</si>
  <si>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</si>
  <si>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</si>
  <si>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</si>
  <si>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</si>
  <si>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</si>
  <si>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</si>
  <si>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</si>
  <si>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</si>
  <si>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</si>
  <si>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</si>
  <si>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</si>
  <si>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</si>
  <si>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</si>
  <si>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</si>
  <si>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</si>
  <si>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</si>
  <si>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</si>
  <si>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</si>
  <si>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</si>
  <si>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</si>
  <si>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</si>
  <si>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</si>
  <si>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</si>
  <si>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</si>
  <si>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</si>
  <si>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</si>
  <si>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</si>
  <si>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</si>
  <si>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</si>
  <si>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</si>
  <si>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</si>
  <si>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</si>
  <si>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</si>
  <si>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</si>
  <si>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</si>
  <si>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</si>
  <si>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</si>
  <si>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</si>
  <si>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</si>
  <si>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</si>
  <si>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</si>
  <si>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</si>
  <si>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</si>
  <si>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</si>
  <si>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</si>
  <si>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</si>
  <si>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</si>
  <si>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</si>
  <si>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</si>
  <si>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</si>
  <si>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</si>
  <si>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</si>
  <si>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</si>
  <si>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</si>
  <si>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</si>
  <si>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</si>
  <si>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</si>
  <si>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</si>
  <si>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</si>
  <si>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</si>
  <si>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</si>
  <si>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</si>
  <si>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</si>
  <si>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</si>
  <si>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</si>
  <si>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</si>
  <si>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</si>
  <si>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</si>
  <si>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</si>
  <si>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</si>
  <si>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</si>
  <si>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</si>
  <si>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</si>
  <si>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</si>
  <si>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</si>
  <si>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</si>
  <si>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</si>
  <si>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</si>
  <si>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</si>
  <si>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</si>
  <si>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</si>
  <si>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</si>
  <si>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</si>
  <si>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</si>
  <si>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</si>
  <si>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</si>
  <si>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</si>
  <si>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</si>
  <si>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</si>
  <si>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</si>
  <si>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</si>
  <si>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</si>
  <si>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</si>
  <si>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</si>
  <si>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</si>
  <si>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</si>
  <si>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</si>
  <si>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</si>
  <si>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</si>
  <si>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</si>
  <si>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</si>
  <si>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</si>
  <si>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</si>
  <si>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</si>
  <si>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</si>
  <si>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</si>
  <si>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</si>
  <si>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</si>
  <si>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</si>
  <si>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</si>
  <si>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</si>
  <si>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</si>
  <si>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</si>
  <si>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</si>
  <si>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</si>
  <si>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</si>
  <si>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</si>
  <si>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</si>
  <si>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</si>
  <si>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</si>
  <si>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</si>
  <si>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</si>
  <si>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</si>
  <si>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</si>
  <si>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</si>
  <si>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</si>
  <si>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</si>
  <si>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</si>
  <si>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</si>
  <si>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</si>
  <si>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</si>
  <si>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</si>
  <si>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</si>
  <si>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</si>
  <si>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</si>
  <si>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</si>
  <si>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</si>
  <si>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</si>
  <si>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</si>
  <si>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</si>
  <si>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</si>
  <si>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</si>
  <si>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</si>
  <si>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</si>
  <si>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</si>
  <si>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</si>
  <si>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</si>
  <si>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</si>
  <si>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</si>
  <si>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</si>
  <si>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</si>
  <si>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</si>
  <si>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</si>
  <si>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</si>
  <si>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</si>
  <si>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</si>
  <si>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</si>
  <si>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</si>
  <si>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</si>
  <si>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</si>
  <si>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</si>
  <si>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</si>
  <si>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</si>
  <si>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</si>
  <si>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</si>
  <si>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</si>
  <si>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</si>
  <si>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</si>
  <si>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</si>
  <si>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</si>
  <si>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</si>
  <si>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</si>
  <si>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</si>
  <si>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</si>
  <si>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</si>
  <si>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</si>
  <si>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</si>
  <si>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</si>
  <si>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</si>
  <si>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</si>
  <si>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</si>
  <si>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</si>
  <si>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</si>
  <si>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</si>
  <si>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</si>
  <si>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</si>
  <si>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</si>
  <si>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</si>
  <si>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</si>
  <si>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</si>
  <si>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</si>
  <si>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</si>
  <si>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</si>
  <si>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</si>
  <si>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</si>
  <si>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</si>
  <si>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</si>
  <si>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</si>
  <si>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</si>
  <si>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</si>
  <si>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</si>
  <si>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</si>
  <si>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</si>
  <si>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</si>
  <si>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</si>
  <si>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</si>
  <si>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</si>
  <si>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</si>
  <si>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</si>
  <si>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</si>
  <si>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</si>
  <si>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</si>
  <si>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</si>
  <si>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</si>
  <si>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</si>
  <si>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</si>
  <si>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</si>
  <si>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</si>
  <si>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</si>
  <si>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</si>
  <si>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</si>
  <si>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</si>
  <si>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</si>
  <si>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</si>
  <si>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</si>
  <si>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</si>
  <si>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</si>
  <si>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</si>
  <si>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</si>
  <si>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</si>
  <si>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</si>
  <si>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</si>
  <si>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</si>
  <si>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</si>
  <si>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</si>
  <si>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</si>
  <si>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</si>
  <si>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</si>
  <si>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</si>
  <si>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</si>
  <si>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</si>
  <si>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</si>
  <si>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</si>
  <si>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</si>
  <si>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</si>
  <si>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</si>
  <si>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</si>
  <si>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</si>
  <si>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</si>
  <si>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</si>
  <si>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</si>
  <si>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</si>
  <si>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</si>
  <si>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</si>
  <si>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</si>
  <si>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</si>
  <si>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</si>
  <si>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</si>
  <si>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</si>
  <si>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</si>
  <si>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</si>
  <si>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</si>
  <si>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</si>
  <si>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</si>
  <si>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</si>
  <si>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</si>
  <si>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</si>
  <si>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</si>
  <si>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</si>
  <si>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</si>
  <si>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</si>
  <si>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</si>
  <si>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</si>
  <si>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</si>
  <si>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</si>
  <si>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</si>
  <si>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</si>
  <si>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</si>
  <si>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</si>
  <si>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</si>
  <si>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</si>
  <si>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</si>
  <si>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</si>
  <si>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</si>
  <si>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</si>
  <si>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</si>
  <si>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</si>
  <si>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</si>
  <si>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</si>
  <si>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</si>
  <si>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</si>
  <si>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</si>
  <si>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</si>
  <si>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</si>
  <si>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</si>
  <si>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</si>
  <si>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</si>
  <si>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</si>
  <si>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</si>
  <si>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</si>
  <si>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</si>
  <si>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</si>
  <si>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</si>
  <si>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</si>
  <si>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</si>
  <si>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</si>
  <si>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</si>
  <si>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</si>
  <si>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</si>
  <si>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</si>
  <si>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</si>
  <si>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</si>
  <si>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</si>
  <si>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</si>
  <si>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</si>
  <si>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</si>
  <si>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</si>
  <si>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</si>
  <si>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</si>
  <si>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</si>
  <si>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</si>
  <si>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</si>
  <si>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</si>
  <si>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</si>
  <si>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</si>
  <si>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</si>
  <si>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</si>
  <si>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</si>
  <si>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</si>
  <si>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</si>
  <si>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</si>
  <si>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</si>
  <si>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</si>
  <si>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</si>
  <si>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</si>
  <si>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</si>
  <si>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</si>
  <si>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</si>
  <si>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</si>
  <si>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</si>
  <si>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</si>
  <si>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</si>
  <si>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</si>
  <si>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</si>
  <si>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</si>
  <si>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</si>
  <si>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</si>
  <si>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</si>
  <si>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</si>
  <si>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</si>
  <si>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</si>
  <si>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</si>
  <si>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</si>
  <si>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</si>
  <si>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</si>
  <si>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</si>
  <si>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</si>
  <si>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</si>
  <si>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</si>
  <si>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</si>
  <si>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</si>
  <si>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</si>
  <si>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</si>
  <si>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</si>
  <si>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</si>
  <si>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</si>
  <si>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</si>
  <si>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</si>
  <si>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</si>
  <si>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</si>
  <si>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</si>
  <si>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</si>
  <si>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</si>
  <si>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</si>
  <si>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</si>
  <si>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</si>
  <si>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</si>
  <si>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</si>
  <si>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</si>
  <si>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</si>
  <si>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</si>
  <si>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</si>
  <si>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</si>
  <si>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</si>
  <si>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</si>
  <si>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</si>
  <si>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</si>
  <si>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</si>
  <si>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</si>
  <si>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</si>
  <si>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</si>
  <si>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</si>
  <si>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</si>
  <si>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</si>
  <si>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</si>
  <si>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</si>
  <si>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</si>
  <si>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</si>
  <si>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</si>
  <si>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</si>
  <si>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</si>
  <si>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</si>
  <si>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</si>
  <si>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</si>
  <si>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</si>
  <si>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</si>
  <si>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</si>
  <si>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</si>
  <si>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</si>
  <si>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</si>
  <si>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</si>
  <si>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</si>
  <si>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</si>
  <si>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</si>
  <si>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</si>
  <si>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</si>
  <si>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</si>
  <si>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</si>
  <si>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</si>
  <si>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</si>
  <si>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</si>
  <si>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</si>
  <si>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</si>
  <si>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</si>
  <si>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</si>
  <si>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</si>
  <si>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</si>
  <si>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</si>
  <si>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</si>
  <si>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</si>
  <si>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</si>
  <si>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</si>
  <si>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</si>
  <si>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</si>
  <si>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</si>
  <si>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</si>
  <si>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</si>
  <si>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</si>
  <si>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</si>
  <si>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</si>
  <si>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</si>
  <si>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</si>
  <si>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</si>
  <si>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</si>
  <si>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</si>
  <si>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</si>
  <si>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</si>
  <si>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</si>
  <si>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</si>
  <si>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</si>
  <si>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</si>
  <si>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</si>
  <si>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</si>
  <si>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</si>
  <si>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</si>
  <si>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</si>
  <si>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</si>
  <si>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</si>
  <si>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</si>
  <si>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</si>
  <si>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</si>
  <si>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</si>
  <si>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</si>
  <si>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</si>
  <si>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</si>
  <si>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</si>
  <si>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</si>
  <si>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</si>
  <si>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</si>
  <si>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</si>
  <si>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</si>
  <si>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</si>
  <si>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</si>
  <si>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</si>
  <si>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</si>
  <si>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</si>
  <si>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</si>
  <si>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</si>
  <si>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</si>
  <si>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</si>
  <si>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</si>
  <si>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</si>
  <si>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</si>
  <si>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</si>
  <si>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</si>
  <si>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</si>
  <si>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</si>
  <si>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</si>
  <si>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</si>
  <si>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</si>
  <si>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</si>
  <si>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</si>
  <si>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</si>
  <si>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</si>
  <si>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</si>
  <si>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</si>
  <si>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</si>
  <si>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</si>
  <si>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</si>
  <si>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</si>
  <si>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</si>
  <si>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</si>
  <si>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</si>
  <si>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</si>
  <si>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</si>
  <si>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</si>
  <si>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</si>
  <si>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</si>
  <si>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</si>
  <si>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</si>
  <si>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</si>
  <si>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</si>
  <si>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</si>
  <si>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</si>
  <si>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</si>
  <si>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</si>
  <si>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</si>
  <si>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</si>
  <si>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</si>
  <si>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</si>
  <si>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</si>
  <si>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</si>
  <si>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</si>
  <si>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</si>
  <si>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</si>
  <si>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</si>
  <si>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</si>
  <si>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</si>
  <si>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</si>
  <si>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</si>
  <si>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</si>
  <si>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</si>
  <si>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</si>
  <si>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</si>
  <si>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</si>
  <si>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</si>
  <si>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</si>
  <si>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</si>
  <si>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</si>
  <si>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</si>
  <si>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</si>
  <si>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</si>
  <si>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</si>
  <si>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</si>
  <si>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</si>
  <si>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</si>
  <si>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</si>
  <si>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</si>
  <si>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</si>
  <si>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</si>
  <si>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</si>
  <si>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</si>
  <si>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</si>
  <si>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</si>
  <si>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</si>
  <si>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</si>
  <si>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</si>
  <si>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</si>
  <si>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</si>
  <si>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</si>
  <si>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</si>
  <si>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</si>
  <si>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</si>
  <si>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</si>
  <si>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</si>
  <si>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</si>
  <si>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</si>
  <si>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</si>
  <si>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</si>
  <si>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</si>
  <si>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</si>
  <si>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</si>
  <si>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</si>
  <si>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</si>
  <si>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</si>
  <si>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</si>
  <si>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</si>
  <si>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</si>
  <si>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</si>
  <si>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</si>
  <si>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</si>
  <si>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</si>
  <si>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</si>
  <si>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</si>
  <si>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</si>
  <si>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</si>
  <si>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</si>
  <si>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</si>
  <si>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</si>
  <si>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</si>
  <si>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</si>
  <si>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</si>
  <si>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</si>
  <si>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</si>
  <si>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</si>
  <si>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</si>
  <si>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</si>
  <si>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</si>
  <si>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</si>
  <si>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</si>
  <si>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</si>
  <si>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</si>
  <si>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</si>
  <si>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</si>
  <si>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</si>
  <si>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</si>
  <si>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</si>
  <si>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</si>
  <si>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</si>
  <si>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</si>
  <si>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</si>
  <si>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</si>
  <si>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</si>
  <si>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</si>
  <si>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</si>
  <si>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</si>
  <si>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</si>
  <si>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</si>
  <si>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</si>
  <si>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</si>
  <si>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</si>
  <si>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</si>
  <si>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</si>
  <si>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</si>
  <si>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</si>
  <si>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</si>
  <si>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</si>
  <si>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</si>
  <si>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</si>
  <si>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</si>
  <si>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</si>
  <si>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</si>
  <si>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</si>
  <si>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</si>
  <si>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</si>
  <si>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</si>
  <si>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</si>
  <si>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</si>
  <si>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</si>
  <si>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</si>
  <si>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</si>
  <si>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</si>
  <si>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</si>
  <si>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</si>
  <si>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</si>
  <si>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</si>
  <si>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</si>
  <si>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</si>
  <si>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</si>
  <si>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</si>
  <si>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</si>
  <si>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</si>
  <si>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</si>
  <si>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</si>
  <si>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</si>
  <si>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</si>
  <si>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</si>
  <si>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</si>
  <si>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</si>
  <si>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</si>
  <si>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</si>
  <si>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</si>
  <si>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</si>
  <si>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</si>
  <si>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</si>
  <si>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</si>
  <si>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</si>
  <si>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</si>
  <si>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</si>
  <si>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</si>
  <si>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</si>
  <si>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</si>
  <si>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</si>
  <si>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</si>
  <si>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</si>
  <si>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</si>
  <si>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</si>
  <si>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</si>
  <si>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</si>
  <si>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</si>
  <si>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</si>
  <si>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</si>
  <si>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</si>
  <si>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</si>
  <si>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</si>
  <si>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</si>
  <si>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</si>
  <si>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</si>
  <si>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</si>
  <si>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</si>
  <si>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</si>
  <si>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</si>
  <si>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</si>
  <si>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</si>
  <si>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</si>
  <si>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</si>
  <si>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</si>
  <si>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</si>
  <si>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</si>
  <si>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</si>
  <si>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</si>
  <si>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</si>
  <si>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</si>
  <si>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</si>
  <si>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</si>
  <si>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</si>
  <si>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</si>
  <si>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</si>
  <si>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</si>
  <si>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</si>
  <si>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</si>
  <si>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</si>
  <si>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</si>
  <si>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</si>
  <si>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</si>
  <si>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</si>
  <si>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</si>
  <si>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</si>
  <si>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</si>
  <si>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</si>
  <si>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</si>
  <si>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</si>
  <si>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</si>
  <si>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</si>
  <si>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</si>
  <si>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</si>
  <si>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</si>
  <si>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</si>
  <si>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</si>
  <si>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</si>
  <si>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</si>
  <si>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</si>
  <si>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</si>
  <si>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</si>
  <si>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</si>
  <si>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</si>
  <si>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</si>
  <si>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</si>
  <si>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</si>
  <si>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</si>
  <si>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</si>
  <si>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</si>
  <si>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</si>
  <si>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</si>
  <si>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</si>
  <si>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</si>
  <si>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</si>
  <si>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</si>
  <si>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</si>
  <si>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</si>
  <si>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</si>
  <si>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</si>
  <si>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</si>
  <si>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</si>
  <si>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</si>
  <si>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</si>
  <si>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</si>
  <si>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</si>
  <si>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</si>
  <si>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</si>
  <si>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</si>
  <si>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</si>
  <si>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</si>
  <si>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</si>
  <si>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</si>
  <si>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</si>
  <si>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</si>
  <si>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</si>
  <si>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</si>
  <si>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</si>
  <si>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</si>
  <si>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</si>
  <si>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</si>
  <si>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</si>
  <si>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</si>
  <si>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</si>
  <si>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</si>
  <si>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</si>
  <si>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</si>
  <si>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</si>
  <si>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</si>
  <si>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</si>
  <si>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</si>
  <si>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</si>
  <si>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</si>
  <si>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</si>
  <si>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</si>
  <si>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</si>
  <si>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</si>
  <si>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</si>
  <si>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</si>
  <si>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</si>
  <si>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</si>
  <si>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</si>
  <si>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</si>
  <si>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</si>
  <si>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</si>
  <si>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</si>
  <si>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</si>
  <si>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</si>
  <si>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</si>
  <si>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</si>
  <si>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</si>
  <si>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</si>
  <si>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</si>
  <si>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</si>
  <si>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</si>
  <si>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</si>
  <si>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</si>
  <si>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</si>
  <si>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</si>
  <si>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</si>
  <si>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</si>
  <si>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</si>
  <si>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</si>
  <si>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</si>
  <si>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</si>
  <si>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</si>
  <si>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</si>
  <si>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</si>
  <si>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</si>
  <si>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</si>
  <si>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</si>
  <si>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</si>
  <si>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</si>
  <si>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</si>
  <si>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</si>
  <si>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</si>
  <si>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</si>
  <si>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</si>
  <si>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</si>
  <si>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</si>
  <si>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</si>
  <si>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</si>
  <si>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</si>
  <si>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</si>
  <si>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</si>
  <si>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</si>
  <si>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</si>
  <si>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</si>
  <si>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</si>
  <si>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</si>
  <si>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</si>
  <si>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</si>
  <si>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</si>
  <si>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</si>
  <si>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</si>
  <si>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</si>
  <si>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</si>
  <si>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</si>
  <si>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</si>
  <si>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</si>
  <si>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</si>
  <si>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</si>
  <si>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</si>
  <si>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</si>
  <si>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</si>
  <si>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</si>
  <si>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</si>
  <si>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</si>
  <si>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</si>
  <si>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</si>
  <si>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</si>
  <si>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</si>
  <si>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</si>
  <si>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</si>
  <si>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</si>
  <si>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</si>
  <si>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</si>
  <si>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</si>
  <si>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</si>
  <si>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</si>
  <si>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</si>
  <si>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</si>
  <si>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</si>
  <si>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</si>
  <si>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</si>
  <si>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</si>
  <si>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</si>
  <si>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</si>
  <si>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</si>
  <si>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</si>
  <si>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</si>
  <si>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</si>
  <si>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</si>
  <si>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</si>
  <si>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</si>
  <si>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</si>
  <si>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</si>
  <si>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</si>
  <si>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</si>
  <si>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</si>
  <si>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</si>
  <si>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</si>
  <si>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</si>
  <si>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</si>
  <si>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</si>
  <si>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</si>
  <si>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</si>
  <si>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</si>
  <si>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</si>
  <si>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</si>
  <si>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</si>
  <si>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</si>
  <si>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</si>
  <si>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</si>
  <si>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</si>
  <si>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</si>
  <si>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</si>
  <si>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</si>
  <si>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</si>
  <si>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</si>
  <si>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</si>
  <si>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</si>
  <si>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</si>
  <si>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</si>
  <si>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</si>
  <si>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</si>
  <si>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</si>
  <si>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</si>
  <si>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</si>
  <si>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</si>
  <si>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</si>
  <si>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</si>
  <si>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</si>
  <si>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</si>
  <si>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</si>
  <si>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</si>
  <si>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</si>
  <si>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</si>
  <si>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</si>
  <si>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</si>
  <si>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</si>
  <si>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</si>
  <si>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</si>
  <si>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</si>
  <si>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</si>
  <si>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</si>
  <si>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</si>
  <si>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</si>
  <si>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</si>
  <si>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</si>
  <si>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</si>
  <si>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</si>
  <si>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</si>
  <si>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</si>
  <si>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</si>
  <si>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</si>
  <si>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</si>
  <si>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</si>
  <si>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</si>
  <si>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</si>
  <si>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</si>
  <si>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</si>
  <si>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</si>
  <si>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</si>
  <si>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</si>
  <si>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</si>
  <si>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</si>
  <si>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</si>
  <si>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</si>
  <si>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</si>
  <si>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</si>
  <si>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</si>
  <si>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</si>
  <si>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</si>
  <si>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</si>
  <si>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</si>
  <si>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</si>
  <si>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</si>
  <si>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</si>
  <si>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</si>
  <si>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</si>
  <si>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</si>
  <si>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</si>
  <si>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</si>
  <si>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</si>
  <si>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</si>
  <si>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</si>
  <si>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</si>
  <si>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</si>
  <si>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</si>
  <si>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</si>
  <si>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</si>
  <si>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</si>
  <si>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</si>
  <si>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</si>
  <si>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</si>
  <si>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</si>
  <si>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</si>
  <si>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</si>
  <si>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</si>
  <si>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</si>
  <si>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</si>
  <si>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</si>
  <si>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</si>
  <si>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</si>
  <si>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</si>
  <si>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</si>
  <si>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</si>
  <si>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</si>
  <si>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</si>
  <si>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</si>
  <si>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</si>
  <si>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</si>
  <si>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</si>
  <si>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</si>
  <si>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</si>
  <si>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</si>
  <si>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</si>
  <si>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</si>
  <si>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</si>
  <si>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</si>
  <si>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</si>
  <si>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</si>
  <si>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</si>
  <si>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</si>
  <si>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</si>
  <si>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</si>
  <si>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</si>
  <si>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</si>
  <si>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</si>
  <si>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</si>
  <si>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</si>
  <si>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</si>
  <si>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</si>
  <si>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</si>
  <si>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</si>
  <si>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</si>
  <si>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</si>
  <si>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</si>
  <si>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</si>
  <si>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</si>
  <si>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</si>
  <si>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</si>
  <si>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</si>
  <si>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</si>
  <si>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</si>
  <si>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</si>
  <si>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</si>
  <si>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</si>
  <si>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</si>
  <si>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</si>
  <si>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</si>
  <si>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</si>
  <si>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</si>
  <si>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</si>
  <si>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</si>
  <si>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</si>
  <si>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</si>
  <si>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</si>
  <si>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</si>
  <si>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</si>
  <si>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</si>
  <si>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</si>
  <si>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</si>
  <si>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</si>
  <si>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</si>
  <si>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</si>
  <si>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</si>
  <si>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</si>
  <si>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</si>
  <si>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</si>
  <si>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</si>
  <si>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</si>
  <si>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</si>
  <si>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</si>
  <si>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</si>
  <si>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</si>
  <si>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</si>
  <si>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</si>
  <si>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</si>
  <si>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</si>
  <si>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</si>
  <si>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</si>
  <si>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</si>
  <si>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</si>
  <si>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</si>
  <si>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</si>
  <si>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</si>
  <si>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</si>
  <si>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</si>
  <si>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</si>
  <si>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</si>
  <si>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</si>
  <si>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</si>
  <si>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</si>
  <si>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</si>
  <si>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</si>
  <si>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</si>
  <si>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</si>
  <si>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</si>
  <si>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</si>
  <si>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</si>
  <si>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</si>
  <si>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</si>
  <si>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</si>
  <si>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</si>
  <si>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</si>
  <si>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</si>
  <si>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</si>
  <si>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</si>
  <si>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</si>
  <si>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</si>
  <si>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</si>
  <si>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</si>
  <si>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</si>
  <si>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</si>
  <si>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</si>
  <si>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</si>
  <si>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</si>
  <si>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</si>
  <si>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</si>
  <si>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</si>
  <si>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</si>
  <si>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</si>
  <si>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</si>
  <si>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</si>
  <si>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</si>
  <si>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</si>
  <si>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</si>
  <si>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</si>
  <si>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</si>
  <si>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</si>
  <si>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</si>
  <si>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</si>
  <si>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</si>
  <si>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</si>
  <si>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</si>
  <si>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</si>
  <si>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</si>
  <si>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</si>
  <si>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</si>
  <si>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</si>
  <si>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</si>
  <si>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</si>
  <si>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</si>
  <si>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</si>
  <si>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</si>
  <si>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</si>
  <si>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</si>
  <si>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</si>
  <si>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</si>
  <si>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</si>
  <si>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</si>
  <si>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</si>
  <si>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</si>
  <si>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</si>
  <si>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</si>
  <si>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</si>
  <si>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</si>
  <si>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</si>
  <si>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</si>
  <si>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</si>
  <si>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</si>
  <si>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</si>
  <si>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</si>
  <si>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</si>
  <si>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</si>
  <si>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</si>
  <si>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</si>
  <si>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</si>
  <si>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</si>
  <si>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</si>
  <si>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</si>
  <si>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</si>
  <si>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</si>
  <si>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</si>
  <si>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</si>
  <si>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</si>
  <si>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</si>
  <si>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</si>
  <si>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</si>
  <si>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</si>
  <si>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</si>
  <si>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</si>
  <si>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</si>
  <si>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</si>
  <si>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</si>
  <si>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</si>
  <si>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</si>
  <si>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</si>
  <si>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</si>
  <si>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</si>
  <si>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</si>
  <si>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</si>
  <si>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</si>
  <si>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</si>
  <si>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</si>
  <si>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</si>
  <si>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</si>
  <si>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</si>
  <si>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</si>
  <si>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</si>
  <si>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</si>
  <si>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</si>
  <si>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</si>
  <si>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</si>
  <si>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</si>
  <si>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</si>
  <si>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</si>
  <si>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</si>
  <si>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</si>
  <si>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</si>
  <si>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</si>
  <si>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</si>
  <si>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</si>
  <si>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</si>
  <si>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</si>
  <si>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</si>
  <si>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</si>
  <si>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</si>
  <si>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</si>
  <si>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</si>
  <si>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</si>
  <si>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</si>
  <si>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</si>
  <si>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</si>
  <si>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</si>
  <si>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</si>
  <si>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</si>
  <si>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</si>
  <si>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</si>
  <si>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</si>
  <si>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</si>
  <si>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</si>
  <si>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</si>
  <si>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</si>
  <si>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</si>
  <si>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</si>
  <si>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</si>
  <si>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</si>
  <si>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</si>
  <si>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</si>
  <si>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</si>
  <si>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</si>
  <si>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</si>
  <si>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</si>
  <si>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</si>
  <si>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</si>
  <si>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</si>
  <si>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</si>
  <si>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</si>
  <si>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</si>
  <si>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</si>
  <si>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</si>
  <si>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</si>
  <si>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</si>
  <si>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</si>
  <si>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</si>
  <si>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</si>
  <si>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</si>
  <si>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</si>
  <si>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</si>
  <si>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</si>
  <si>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</si>
  <si>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</si>
  <si>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</si>
  <si>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</si>
  <si>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</si>
  <si>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</si>
  <si>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</si>
  <si>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</si>
  <si>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</si>
  <si>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</si>
  <si>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</si>
  <si>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</si>
  <si>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</si>
  <si>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</si>
  <si>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</si>
  <si>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</si>
  <si>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</si>
  <si>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</si>
  <si>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</si>
  <si>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</si>
  <si>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</si>
  <si>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</si>
  <si>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</si>
  <si>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</si>
  <si>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</si>
  <si>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</si>
  <si>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</si>
  <si>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</si>
  <si>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</si>
  <si>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</si>
  <si>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</si>
  <si>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</si>
  <si>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</si>
  <si>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</si>
  <si>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</si>
  <si>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</si>
  <si>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</si>
  <si>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</si>
  <si>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</si>
  <si>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</si>
  <si>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</si>
  <si>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</si>
  <si>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</si>
  <si>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</si>
  <si>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</si>
  <si>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</si>
  <si>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</si>
  <si>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</si>
  <si>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</si>
  <si>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</si>
  <si>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</si>
  <si>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</si>
  <si>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</si>
  <si>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</si>
  <si>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</si>
  <si>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</si>
  <si>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</si>
  <si>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</si>
  <si>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</si>
  <si>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</si>
  <si>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</si>
  <si>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</si>
  <si>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</si>
  <si>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</si>
  <si>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</si>
  <si>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</si>
  <si>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</si>
  <si>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</si>
  <si>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</si>
  <si>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</si>
  <si>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</si>
  <si>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</si>
  <si>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</si>
  <si>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</si>
  <si>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</si>
  <si>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</si>
  <si>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</si>
  <si>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</si>
  <si>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</si>
  <si>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</si>
  <si>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</si>
  <si>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</si>
  <si>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</si>
  <si>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</si>
  <si>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</si>
  <si>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</si>
  <si>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</si>
  <si>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</si>
  <si>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</si>
  <si>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</si>
  <si>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</si>
  <si>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</si>
  <si>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</si>
  <si>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</si>
  <si>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</si>
  <si>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</si>
  <si>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</si>
  <si>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</si>
  <si>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</si>
  <si>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</si>
  <si>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</si>
  <si>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</si>
  <si>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</si>
  <si>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</si>
  <si>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</si>
  <si>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</si>
  <si>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</si>
  <si>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</si>
  <si>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</si>
  <si>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</si>
  <si>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</si>
  <si>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</si>
  <si>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</si>
  <si>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</si>
  <si>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</si>
  <si>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</si>
  <si>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</si>
  <si>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</si>
  <si>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</si>
  <si>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</si>
  <si>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</si>
  <si>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</si>
  <si>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</si>
  <si>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</si>
  <si>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</si>
  <si>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</si>
  <si>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</si>
  <si>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</si>
  <si>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</si>
  <si>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</si>
  <si>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</si>
  <si>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</si>
  <si>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</si>
  <si>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</si>
  <si>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</si>
  <si>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</si>
  <si>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</si>
  <si>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</si>
  <si>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</si>
  <si>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</si>
  <si>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</si>
  <si>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</si>
  <si>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</si>
  <si>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</si>
  <si>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</si>
  <si>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</si>
  <si>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</si>
  <si>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</si>
  <si>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</si>
  <si>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</si>
  <si>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</si>
  <si>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</si>
  <si>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</si>
  <si>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</si>
  <si>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</si>
  <si>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</si>
  <si>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</si>
  <si>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</si>
  <si>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</si>
  <si>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</si>
  <si>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</si>
  <si>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</si>
  <si>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</si>
  <si>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</si>
  <si>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</si>
  <si>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</si>
  <si>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</si>
  <si>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</si>
  <si>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</si>
  <si>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</si>
  <si>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</si>
  <si>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</si>
  <si>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</si>
  <si>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</si>
  <si>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</si>
  <si>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</si>
  <si>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</si>
  <si>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</si>
  <si>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</si>
  <si>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</si>
  <si>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</si>
  <si>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</si>
  <si>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</si>
  <si>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</si>
  <si>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</si>
  <si>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</si>
  <si>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</si>
  <si>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</si>
  <si>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</si>
  <si>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</si>
  <si>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</si>
  <si>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</si>
  <si>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</si>
  <si>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</si>
  <si>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</si>
  <si>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</si>
  <si>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</si>
  <si>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</si>
  <si>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</si>
  <si>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</si>
  <si>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</si>
  <si>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</si>
  <si>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</si>
  <si>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</si>
  <si>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</si>
  <si>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</si>
  <si>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</si>
  <si>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</si>
  <si>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</si>
  <si>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</si>
  <si>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</si>
  <si>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</si>
  <si>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</si>
  <si>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</si>
  <si>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</si>
  <si>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</si>
  <si>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</si>
  <si>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</si>
  <si>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</si>
  <si>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</si>
  <si>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</si>
  <si>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</si>
  <si>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</si>
  <si>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</si>
  <si>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</si>
  <si>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</si>
  <si>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</si>
  <si>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</si>
  <si>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</si>
  <si>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</si>
  <si>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</si>
  <si>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</si>
  <si>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</si>
  <si>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</si>
  <si>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</si>
  <si>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</si>
  <si>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</si>
  <si>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</si>
  <si>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</si>
  <si>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</si>
  <si>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</si>
  <si>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</si>
  <si>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</si>
  <si>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</si>
  <si>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</si>
  <si>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</si>
  <si>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</si>
  <si>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</si>
  <si>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</si>
  <si>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</si>
  <si>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</si>
  <si>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</si>
  <si>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</si>
  <si>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</si>
  <si>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</si>
  <si>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</si>
  <si>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</si>
  <si>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</si>
  <si>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</si>
  <si>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</si>
  <si>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</si>
  <si>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</si>
  <si>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</si>
  <si>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</si>
  <si>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</si>
  <si>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</si>
  <si>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</si>
  <si>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</si>
  <si>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</si>
  <si>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</si>
  <si>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</si>
  <si>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</si>
  <si>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</si>
  <si>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</si>
  <si>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</si>
  <si>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</si>
  <si>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</si>
  <si>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</si>
  <si>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</si>
  <si>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</si>
  <si>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</si>
  <si>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</si>
  <si>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</si>
  <si>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</si>
  <si>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</si>
  <si>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</si>
  <si>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</si>
  <si>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</si>
  <si>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</si>
  <si>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</si>
  <si>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</si>
  <si>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</si>
  <si>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</si>
  <si>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</si>
  <si>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</si>
  <si>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</si>
  <si>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</si>
  <si>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</si>
  <si>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</si>
  <si>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</si>
  <si>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</si>
  <si>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</si>
  <si>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</si>
  <si>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</si>
  <si>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</si>
  <si>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</si>
  <si>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</si>
  <si>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</si>
  <si>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</si>
  <si>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</si>
  <si>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</si>
  <si>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</si>
  <si>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</si>
  <si>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</si>
  <si>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</si>
  <si>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</si>
  <si>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</si>
  <si>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</si>
  <si>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</si>
  <si>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</si>
  <si>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</si>
  <si>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</si>
  <si>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</si>
  <si>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</si>
  <si>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</si>
  <si>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</si>
  <si>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</si>
  <si>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</si>
  <si>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</si>
  <si>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</si>
  <si>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</si>
  <si>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</si>
  <si>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</si>
  <si>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</si>
  <si>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</si>
  <si>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</si>
  <si>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</si>
  <si>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</si>
  <si>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</si>
  <si>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</si>
  <si>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</si>
  <si>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</si>
  <si>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</si>
  <si>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</si>
  <si>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</si>
  <si>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</si>
  <si>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</si>
  <si>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</si>
  <si>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</si>
  <si>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</si>
  <si>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</si>
  <si>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</si>
  <si>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</si>
  <si>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</si>
  <si>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</si>
  <si>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</si>
  <si>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</si>
  <si>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</si>
  <si>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</si>
  <si>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</si>
  <si>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</si>
  <si>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</si>
  <si>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</si>
  <si>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</si>
  <si>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</si>
  <si>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</si>
  <si>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</si>
  <si>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</si>
  <si>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</si>
  <si>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</si>
  <si>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</si>
  <si>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</si>
  <si>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</si>
  <si>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</si>
  <si>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</si>
  <si>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</si>
  <si>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</si>
  <si>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</si>
  <si>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</si>
  <si>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</si>
  <si>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</si>
  <si>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</si>
  <si>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</si>
  <si>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</si>
  <si>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</si>
  <si>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</si>
  <si>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</si>
  <si>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</si>
  <si>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</si>
  <si>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</si>
  <si>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</si>
  <si>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</si>
  <si>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</si>
  <si>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</si>
  <si>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</si>
  <si>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</si>
  <si>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</si>
  <si>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</si>
  <si>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</si>
  <si>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</si>
  <si>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</si>
  <si>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</si>
  <si>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</si>
  <si>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</si>
  <si>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</si>
  <si>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</si>
  <si>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</si>
  <si>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</si>
  <si>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</si>
  <si>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</si>
  <si>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</si>
  <si>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</si>
  <si>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</si>
  <si>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</si>
  <si>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</si>
  <si>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</si>
  <si>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</si>
  <si>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</si>
  <si>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</si>
  <si>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</si>
  <si>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</si>
  <si>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</si>
  <si>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</si>
  <si>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</si>
  <si>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</si>
  <si>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</si>
  <si>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</si>
  <si>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</si>
  <si>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</si>
  <si>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</si>
  <si>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</si>
  <si>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</si>
  <si>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</si>
  <si>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</si>
  <si>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</si>
  <si>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</si>
  <si>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</si>
  <si>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</si>
  <si>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</si>
  <si>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</si>
  <si>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</si>
  <si>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</si>
  <si>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</si>
  <si>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</si>
  <si>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</si>
  <si>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</si>
  <si>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</si>
  <si>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</si>
  <si>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</si>
  <si>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</si>
  <si>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</si>
  <si>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</si>
  <si>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</si>
  <si>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</si>
  <si>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</si>
  <si>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</si>
  <si>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</si>
  <si>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</si>
  <si>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</si>
  <si>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</si>
  <si>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</si>
  <si>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</si>
  <si>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</si>
  <si>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</si>
  <si>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</si>
  <si>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</si>
  <si>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</si>
  <si>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</si>
  <si>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</si>
  <si>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</si>
  <si>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</si>
  <si>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</si>
  <si>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</si>
  <si>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</si>
  <si>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</si>
  <si>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</si>
  <si>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</si>
  <si>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</si>
  <si>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</si>
  <si>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</si>
  <si>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</si>
  <si>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</si>
  <si>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</si>
  <si>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</si>
  <si>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</si>
  <si>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</si>
  <si>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</si>
  <si>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</si>
  <si>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</si>
  <si>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</si>
  <si>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</si>
  <si>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</si>
  <si>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</si>
  <si>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</si>
  <si>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</si>
  <si>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</si>
  <si>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</si>
  <si>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</si>
  <si>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</si>
  <si>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</si>
  <si>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</si>
  <si>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</si>
  <si>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</si>
  <si>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</si>
  <si>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</si>
  <si>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</si>
  <si>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</si>
  <si>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</si>
  <si>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</si>
  <si>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</si>
  <si>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</si>
  <si>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</si>
  <si>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</si>
  <si>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</si>
  <si>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</si>
  <si>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</si>
  <si>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</si>
  <si>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</si>
  <si>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</si>
  <si>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</si>
  <si>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</si>
  <si>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</si>
  <si>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</si>
  <si>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</si>
  <si>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</si>
  <si>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</si>
  <si>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</si>
  <si>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</si>
  <si>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</si>
  <si>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</si>
  <si>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</si>
  <si>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</si>
  <si>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</si>
  <si>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</si>
  <si>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</si>
  <si>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</si>
  <si>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</si>
  <si>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</si>
  <si>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</si>
  <si>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</si>
  <si>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</si>
  <si>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</si>
  <si>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</si>
  <si>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</si>
  <si>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</si>
  <si>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</si>
  <si>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</si>
  <si>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</si>
  <si>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</si>
  <si>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</si>
  <si>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</si>
  <si>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</si>
  <si>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</si>
  <si>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</si>
  <si>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</si>
  <si>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</si>
  <si>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</si>
  <si>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</si>
  <si>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</si>
  <si>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</si>
  <si>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</si>
  <si>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</si>
  <si>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</si>
  <si>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</si>
  <si>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</si>
  <si>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</si>
  <si>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</si>
  <si>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</si>
  <si>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</si>
  <si>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</si>
  <si>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</si>
  <si>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</si>
  <si>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</si>
  <si>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</si>
  <si>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</si>
  <si>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</si>
  <si>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</si>
  <si>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</si>
  <si>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</si>
  <si>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</si>
  <si>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</si>
  <si>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</si>
  <si>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</si>
  <si>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</si>
  <si>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</si>
  <si>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</si>
  <si>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</si>
  <si>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</si>
  <si>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</si>
  <si>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</si>
  <si>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</si>
  <si>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</si>
  <si>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</si>
  <si>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</si>
  <si>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</si>
  <si>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</si>
  <si>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</si>
  <si>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</si>
  <si>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</si>
  <si>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</si>
  <si>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</si>
  <si>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</si>
  <si>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</si>
  <si>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</si>
  <si>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</si>
  <si>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</si>
  <si>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</si>
  <si>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</si>
  <si>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</si>
  <si>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</si>
  <si>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</si>
  <si>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</si>
  <si>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</si>
  <si>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</si>
  <si>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</si>
  <si>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</si>
  <si>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</si>
  <si>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</si>
  <si>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</si>
  <si>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</si>
  <si>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</si>
  <si>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</si>
  <si>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</si>
  <si>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</si>
  <si>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</si>
  <si>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</si>
  <si>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</si>
  <si>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</si>
  <si>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</si>
  <si>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</si>
  <si>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</si>
  <si>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</si>
  <si>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</si>
  <si>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</si>
  <si>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</si>
  <si>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</si>
  <si>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</si>
  <si>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</si>
  <si>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</si>
  <si>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</si>
  <si>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</si>
  <si>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</si>
  <si>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</si>
  <si>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</si>
  <si>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</si>
  <si>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</si>
  <si>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</si>
  <si>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</si>
  <si>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</si>
  <si>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</si>
  <si>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</si>
  <si>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</si>
  <si>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</si>
  <si>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</si>
  <si>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</si>
  <si>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</si>
  <si>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</si>
  <si>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</si>
  <si>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</si>
  <si>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</si>
  <si>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</si>
  <si>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</si>
  <si>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</si>
  <si>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</si>
  <si>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</si>
  <si>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</si>
  <si>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</si>
  <si>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</si>
  <si>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</si>
  <si>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</si>
  <si>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</si>
  <si>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</si>
  <si>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</si>
  <si>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</si>
  <si>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</si>
  <si>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</si>
  <si>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</si>
  <si>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</si>
  <si>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</si>
  <si>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</si>
  <si>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</si>
  <si>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</si>
  <si>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</si>
  <si>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</si>
  <si>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</si>
  <si>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</si>
  <si>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</si>
  <si>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</si>
  <si>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</si>
  <si>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</si>
  <si>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</si>
  <si>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</si>
  <si>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</si>
  <si>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</si>
  <si>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</si>
  <si>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</si>
  <si>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</si>
  <si>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</si>
  <si>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</si>
  <si>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</si>
  <si>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</si>
  <si>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</si>
  <si>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</si>
  <si>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</si>
  <si>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</si>
  <si>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</si>
  <si>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</si>
  <si>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</si>
  <si>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</si>
  <si>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</si>
  <si>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</si>
  <si>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</si>
  <si>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</si>
  <si>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</si>
  <si>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</si>
  <si>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</si>
  <si>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</si>
  <si>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</si>
  <si>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</si>
  <si>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</si>
  <si>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</si>
  <si>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</si>
  <si>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</si>
  <si>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</si>
  <si>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</si>
  <si>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</si>
  <si>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</si>
  <si>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</si>
  <si>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</si>
  <si>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</si>
  <si>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</si>
  <si>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</si>
  <si>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</si>
  <si>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</si>
  <si>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</si>
  <si>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</si>
  <si>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</si>
  <si>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</si>
  <si>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</si>
  <si>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</si>
  <si>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</si>
  <si>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</si>
  <si>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</si>
  <si>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</si>
  <si>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</si>
  <si>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</si>
  <si>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</si>
  <si>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</si>
  <si>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</si>
  <si>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</si>
  <si>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</si>
  <si>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</si>
  <si>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</si>
  <si>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</si>
  <si>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</si>
  <si>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</si>
  <si>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</si>
  <si>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</si>
  <si>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</si>
  <si>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</si>
  <si>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</si>
  <si>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</si>
  <si>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</si>
  <si>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</si>
  <si>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</si>
  <si>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</si>
  <si>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</si>
  <si>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</si>
  <si>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</si>
  <si>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</si>
  <si>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</si>
  <si>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</si>
  <si>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</si>
  <si>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</si>
  <si>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</si>
  <si>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</si>
  <si>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</si>
  <si>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</si>
  <si>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</si>
  <si>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</si>
  <si>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</si>
  <si>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</si>
  <si>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</si>
  <si>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</si>
  <si>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</si>
  <si>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</si>
  <si>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</si>
  <si>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</si>
  <si>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</si>
  <si>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</si>
  <si>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</si>
  <si>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</si>
  <si>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</si>
  <si>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</si>
  <si>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</si>
  <si>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</si>
  <si>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</si>
  <si>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</si>
  <si>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</si>
  <si>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</si>
  <si>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</si>
  <si>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</si>
  <si>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</si>
  <si>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</si>
  <si>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</si>
  <si>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</si>
  <si>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</si>
  <si>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</si>
  <si>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</si>
  <si>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</si>
  <si>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</si>
  <si>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</si>
  <si>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</si>
  <si>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</si>
  <si>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</si>
  <si>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</si>
  <si>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</si>
  <si>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</si>
  <si>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</si>
  <si>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</si>
  <si>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</si>
  <si>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</si>
  <si>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</si>
  <si>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</si>
  <si>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</si>
  <si>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</si>
  <si>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</si>
  <si>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</si>
  <si>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</si>
  <si>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</si>
  <si>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</si>
  <si>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</si>
  <si>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</si>
  <si>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</si>
  <si>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</si>
  <si>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</si>
  <si>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</si>
  <si>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</si>
  <si>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</si>
  <si>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</si>
  <si>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</si>
  <si>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</si>
  <si>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</si>
  <si>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</si>
  <si>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</si>
  <si>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</si>
  <si>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</si>
  <si>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</si>
  <si>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</si>
  <si>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</si>
  <si>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</si>
  <si>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</si>
  <si>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</si>
  <si>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</si>
  <si>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</si>
  <si>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</si>
  <si>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</si>
  <si>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</si>
  <si>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</si>
  <si>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</si>
  <si>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</si>
  <si>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</si>
  <si>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</si>
  <si>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</si>
  <si>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</si>
  <si>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</si>
  <si>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</si>
  <si>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</si>
  <si>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</si>
  <si>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</si>
  <si>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</si>
  <si>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</si>
  <si>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</si>
  <si>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</si>
  <si>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</si>
  <si>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</si>
  <si>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</si>
  <si>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</si>
  <si>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</si>
  <si>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</si>
  <si>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</si>
  <si>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</si>
  <si>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</si>
  <si>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</si>
  <si>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</si>
  <si>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</si>
  <si>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</si>
  <si>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</si>
  <si>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</si>
  <si>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</si>
  <si>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</si>
  <si>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</si>
  <si>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</si>
  <si>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</si>
  <si>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</si>
  <si>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</si>
  <si>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</si>
  <si>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</si>
  <si>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</si>
  <si>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</si>
  <si>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</si>
  <si>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</si>
  <si>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</si>
  <si>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</si>
  <si>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</si>
  <si>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</si>
  <si>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</si>
  <si>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</si>
  <si>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</si>
  <si>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</si>
  <si>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</si>
  <si>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</si>
  <si>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</si>
  <si>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</si>
  <si>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</si>
  <si>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</si>
  <si>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</si>
  <si>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</si>
  <si>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</si>
  <si>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</si>
  <si>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</si>
  <si>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</si>
  <si>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</si>
  <si>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</si>
  <si>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</si>
  <si>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</si>
  <si>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</si>
  <si>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</si>
  <si>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</si>
  <si>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</si>
  <si>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</si>
  <si>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</si>
  <si>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</si>
  <si>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</si>
  <si>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</si>
  <si>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</si>
  <si>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</si>
  <si>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</si>
  <si>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</si>
  <si>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</si>
  <si>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</si>
  <si>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</si>
  <si>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</si>
  <si>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</si>
  <si>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</si>
  <si>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</si>
  <si>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</si>
  <si>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</si>
  <si>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</si>
  <si>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</si>
  <si>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</si>
  <si>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</si>
  <si>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</si>
  <si>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</si>
  <si>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</si>
  <si>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</si>
  <si>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</si>
  <si>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</si>
  <si>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</si>
  <si>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</si>
  <si>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</si>
  <si>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</si>
  <si>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</si>
  <si>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</si>
  <si>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</si>
  <si>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</si>
  <si>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</si>
  <si>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</si>
  <si>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</si>
  <si>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</si>
  <si>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</si>
  <si>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</si>
  <si>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</si>
  <si>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</si>
  <si>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</si>
  <si>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</si>
  <si>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</si>
  <si>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</si>
  <si>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</si>
  <si>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</si>
  <si>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</si>
  <si>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</si>
  <si>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</si>
  <si>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</si>
  <si>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</si>
  <si>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</si>
  <si>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</si>
  <si>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</si>
  <si>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</si>
  <si>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</si>
  <si>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</si>
  <si>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</si>
  <si>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</si>
  <si>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</si>
  <si>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</si>
  <si>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</si>
  <si>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</si>
  <si>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</si>
  <si>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</si>
  <si>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</si>
  <si>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</si>
  <si>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</si>
  <si>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</si>
  <si>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</si>
  <si>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</si>
  <si>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</si>
  <si>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</si>
  <si>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</si>
  <si>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</si>
  <si>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</si>
  <si>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</si>
  <si>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</si>
  <si>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</si>
  <si>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</si>
  <si>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</si>
  <si>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</si>
  <si>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</si>
  <si>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</si>
  <si>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</si>
  <si>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</si>
  <si>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</si>
  <si>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</si>
  <si>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</si>
  <si>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</si>
  <si>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</si>
  <si>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</si>
  <si>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</si>
  <si>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</si>
  <si>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</si>
  <si>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</si>
  <si>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</si>
  <si>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</si>
  <si>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</si>
  <si>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</si>
  <si>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</si>
  <si>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</si>
  <si>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</si>
  <si>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</si>
  <si>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</si>
  <si>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</si>
  <si>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</si>
  <si>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</si>
  <si>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</si>
  <si>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</si>
  <si>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</si>
  <si>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</si>
  <si>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</si>
  <si>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</si>
  <si>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</si>
  <si>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</si>
  <si>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</si>
  <si>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</si>
  <si>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</si>
  <si>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</si>
  <si>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</si>
  <si>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</si>
  <si>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</si>
  <si>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</si>
  <si>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</si>
  <si>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</si>
  <si>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</si>
  <si>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</si>
  <si>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</si>
  <si>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</si>
  <si>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</si>
  <si>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</si>
  <si>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</si>
  <si>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</si>
  <si>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</si>
  <si>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</si>
  <si>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</si>
  <si>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</si>
  <si>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</si>
  <si>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</si>
  <si>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</si>
  <si>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</si>
  <si>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</si>
  <si>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</si>
  <si>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</si>
  <si>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</si>
  <si>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</si>
  <si>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</si>
  <si>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</si>
  <si>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</si>
  <si>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</si>
  <si>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</si>
  <si>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</si>
  <si>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</si>
  <si>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</si>
  <si>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</si>
  <si>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</si>
  <si>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</si>
  <si>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</si>
  <si>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</si>
  <si>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</si>
  <si>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</si>
  <si>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</si>
  <si>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</si>
  <si>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</si>
  <si>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</si>
  <si>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</si>
  <si>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</si>
  <si>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</si>
  <si>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</si>
  <si>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</si>
  <si>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</si>
  <si>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</si>
  <si>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</si>
  <si>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</si>
  <si>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</si>
  <si>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</si>
  <si>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</si>
  <si>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</si>
  <si>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</si>
  <si>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</si>
  <si>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</si>
  <si>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</si>
  <si>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</si>
  <si>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</si>
  <si>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</si>
  <si>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</si>
  <si>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</si>
  <si>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</si>
  <si>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</si>
  <si>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</si>
  <si>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</si>
  <si>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</si>
  <si>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</si>
  <si>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</si>
  <si>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</si>
  <si>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</si>
  <si>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</si>
  <si>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</si>
  <si>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</si>
  <si>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</si>
  <si>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</si>
  <si>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</si>
  <si>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</si>
  <si>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</si>
  <si>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</si>
  <si>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</si>
  <si>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</si>
  <si>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</si>
  <si>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</si>
  <si>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</si>
  <si>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</si>
  <si>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</si>
  <si>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</si>
  <si>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</si>
  <si>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</si>
  <si>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</si>
  <si>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</si>
  <si>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</si>
  <si>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</si>
  <si>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</si>
  <si>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</si>
  <si>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</si>
  <si>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</si>
  <si>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</si>
  <si>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</si>
  <si>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</si>
  <si>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</si>
  <si>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</si>
  <si>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</si>
  <si>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</si>
  <si>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</si>
  <si>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</si>
  <si>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</si>
  <si>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</si>
  <si>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</si>
  <si>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</si>
  <si>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</si>
  <si>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</si>
  <si>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</si>
  <si>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</si>
  <si>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</si>
  <si>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</si>
  <si>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</si>
  <si>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</si>
  <si>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</si>
  <si>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</si>
  <si>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</si>
  <si>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</si>
  <si>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</si>
  <si>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</si>
  <si>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</si>
  <si>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</si>
  <si>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</si>
  <si>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</si>
  <si>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</si>
  <si>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</si>
  <si>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</si>
  <si>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</si>
  <si>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</si>
  <si>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</si>
  <si>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</si>
  <si>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</si>
  <si>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</si>
  <si>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</si>
  <si>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</si>
  <si>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</si>
  <si>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</si>
  <si>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</si>
  <si>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</si>
  <si>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</si>
  <si>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</si>
  <si>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</si>
  <si>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</si>
  <si>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</si>
  <si>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</si>
  <si>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</si>
  <si>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</si>
  <si>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</si>
  <si>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</si>
  <si>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</si>
  <si>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</si>
  <si>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</si>
  <si>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</si>
  <si>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</si>
  <si>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</si>
  <si>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</si>
  <si>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</si>
  <si>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</si>
  <si>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</si>
  <si>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</si>
  <si>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</si>
  <si>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</si>
  <si>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</si>
  <si>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</si>
  <si>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</si>
  <si>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</si>
  <si>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</si>
  <si>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</si>
  <si>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</si>
  <si>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</si>
  <si>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</si>
  <si>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</si>
  <si>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</si>
  <si>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</si>
  <si>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</si>
  <si>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</si>
  <si>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</si>
  <si>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</si>
  <si>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</si>
  <si>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</si>
  <si>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</si>
  <si>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</si>
  <si>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</si>
  <si>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</si>
  <si>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</si>
  <si>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</si>
  <si>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</si>
  <si>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</si>
  <si>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</si>
  <si>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</si>
  <si>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</si>
  <si>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</si>
  <si>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</si>
  <si>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</si>
  <si>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</si>
  <si>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</si>
  <si>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</si>
  <si>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</si>
  <si>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</si>
  <si>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</si>
  <si>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</si>
  <si>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</si>
  <si>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</si>
  <si>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</si>
  <si>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</si>
  <si>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</si>
  <si>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</si>
  <si>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</si>
  <si>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</si>
  <si>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</si>
  <si>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</si>
  <si>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</si>
  <si>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</si>
  <si>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</si>
  <si>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</si>
  <si>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</si>
  <si>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</si>
  <si>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</si>
  <si>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</si>
  <si>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</si>
  <si>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</si>
  <si>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</si>
  <si>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</si>
  <si>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</si>
  <si>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</si>
  <si>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</si>
  <si>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</si>
  <si>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</si>
  <si>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</si>
  <si>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</si>
  <si>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</si>
  <si>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</si>
  <si>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</si>
  <si>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</si>
  <si>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</si>
  <si>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</si>
  <si>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</si>
  <si>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</si>
  <si>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</si>
  <si>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</si>
  <si>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</si>
  <si>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</si>
  <si>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</si>
  <si>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</si>
  <si>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</si>
  <si>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</si>
  <si>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</si>
  <si>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</si>
  <si>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</si>
  <si>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</si>
  <si>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</si>
  <si>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</si>
  <si>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</si>
  <si>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</si>
  <si>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</si>
  <si>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</si>
  <si>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</si>
  <si>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</si>
  <si>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</si>
  <si>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</si>
  <si>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</si>
  <si>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</si>
  <si>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</si>
  <si>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</si>
  <si>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</si>
  <si>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</si>
  <si>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</si>
  <si>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</si>
  <si>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</si>
  <si>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</si>
  <si>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</si>
  <si>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</si>
  <si>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</si>
  <si>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</si>
  <si>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</si>
  <si>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</si>
  <si>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</si>
  <si>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</si>
  <si>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</si>
  <si>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</si>
  <si>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</si>
  <si>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</si>
  <si>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</si>
  <si>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</si>
  <si>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</si>
  <si>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</si>
  <si>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</si>
  <si>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</si>
  <si>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</si>
  <si>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</si>
  <si>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</si>
  <si>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</si>
  <si>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</si>
  <si>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</si>
  <si>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</si>
  <si>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</si>
  <si>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</si>
  <si>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</si>
  <si>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</si>
  <si>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</si>
  <si>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</si>
  <si>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</si>
  <si>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</si>
  <si>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</si>
  <si>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</si>
  <si>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</si>
  <si>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</si>
  <si>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</si>
  <si>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</si>
  <si>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</si>
  <si>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</si>
  <si>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</si>
  <si>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</si>
  <si>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</si>
  <si>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</si>
  <si>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</si>
  <si>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</si>
  <si>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</si>
  <si>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</si>
  <si>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</si>
  <si>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</si>
  <si>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</si>
  <si>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</si>
  <si>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</si>
  <si>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</si>
  <si>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</si>
  <si>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</si>
  <si>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</si>
  <si>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</si>
  <si>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</si>
  <si>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</si>
  <si>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</si>
  <si>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</si>
  <si>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</si>
  <si>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</si>
  <si>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</si>
  <si>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</si>
  <si>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</si>
  <si>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</si>
  <si>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</si>
  <si>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</si>
  <si>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</si>
  <si>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</si>
  <si>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</si>
  <si>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</si>
  <si>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</si>
  <si>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</si>
  <si>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</si>
  <si>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</si>
  <si>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</si>
  <si>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</si>
  <si>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</si>
  <si>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</si>
  <si>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</si>
  <si>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</si>
  <si>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</si>
  <si>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</si>
  <si>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</si>
  <si>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</si>
  <si>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</si>
  <si>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</si>
  <si>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</si>
  <si>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</si>
  <si>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</si>
  <si>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</si>
  <si>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</si>
  <si>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</si>
  <si>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</si>
  <si>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</si>
  <si>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</si>
  <si>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</si>
  <si>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</si>
  <si>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</si>
  <si>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</si>
  <si>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</si>
  <si>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</si>
  <si>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</si>
  <si>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</si>
  <si>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</si>
  <si>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</si>
  <si>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</si>
  <si>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</si>
  <si>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</si>
  <si>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</si>
  <si>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</si>
  <si>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</si>
  <si>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</si>
  <si>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</si>
  <si>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</si>
  <si>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</si>
  <si>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</si>
  <si>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</si>
  <si>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</si>
  <si>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</si>
  <si>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</si>
  <si>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</si>
  <si>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</si>
  <si>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</si>
  <si>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</si>
  <si>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</si>
  <si>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</si>
  <si>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</si>
  <si>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</si>
  <si>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</si>
  <si>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</si>
  <si>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</si>
  <si>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</si>
  <si>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</si>
  <si>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</si>
  <si>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</si>
  <si>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</si>
  <si>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</si>
  <si>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</si>
  <si>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</si>
  <si>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</si>
  <si>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</si>
  <si>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</si>
  <si>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</si>
  <si>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</si>
  <si>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</si>
  <si>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</si>
  <si>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</si>
  <si>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</si>
  <si>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</si>
  <si>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</si>
  <si>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</si>
  <si>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</si>
  <si>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</si>
  <si>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</si>
  <si>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</si>
  <si>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</si>
  <si>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</si>
  <si>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</si>
  <si>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</si>
  <si>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</si>
  <si>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</si>
  <si>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</si>
  <si>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</si>
  <si>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</si>
  <si>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</si>
  <si>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</si>
  <si>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</si>
  <si>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</si>
  <si>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</si>
  <si>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</si>
  <si>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</si>
  <si>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</si>
  <si>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</si>
  <si>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</si>
  <si>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</si>
  <si>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</si>
  <si>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</si>
  <si>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</si>
  <si>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</si>
  <si>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</si>
  <si>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</si>
  <si>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</si>
  <si>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</si>
  <si>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</si>
  <si>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</si>
  <si>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</si>
  <si>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</si>
  <si>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</si>
  <si>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</si>
  <si>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</si>
  <si>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</si>
  <si>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</si>
  <si>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</si>
  <si>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</si>
  <si>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</si>
  <si>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</si>
  <si>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</si>
  <si>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</si>
  <si>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</si>
  <si>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</si>
  <si>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</si>
  <si>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</si>
  <si>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</si>
  <si>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</si>
  <si>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</si>
  <si>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</si>
  <si>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</si>
  <si>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</si>
  <si>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</si>
  <si>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</si>
  <si>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</si>
  <si>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</si>
  <si>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</si>
  <si>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</si>
  <si>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</si>
  <si>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</si>
  <si>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</si>
  <si>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</si>
  <si>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</si>
  <si>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</si>
  <si>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</si>
  <si>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</si>
  <si>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</si>
  <si>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</si>
  <si>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</si>
  <si>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</si>
  <si>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</si>
  <si>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</si>
  <si>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</si>
  <si>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</si>
  <si>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</si>
  <si>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</si>
  <si>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</si>
  <si>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</si>
  <si>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</si>
  <si>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</si>
  <si>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</si>
  <si>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</si>
  <si>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</si>
  <si>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</si>
  <si>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</si>
  <si>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</si>
  <si>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</si>
  <si>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</si>
  <si>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</si>
  <si>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</si>
  <si>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</si>
  <si>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</si>
  <si>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</si>
  <si>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</si>
  <si>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</si>
  <si>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</si>
  <si>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</si>
  <si>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</si>
  <si>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</si>
  <si>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</si>
  <si>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</si>
  <si>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</si>
  <si>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</si>
  <si>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</si>
  <si>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</si>
  <si>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</si>
  <si>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</si>
  <si>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</si>
  <si>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</si>
  <si>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</si>
  <si>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</si>
  <si>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</si>
  <si>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</si>
  <si>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</si>
  <si>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</si>
  <si>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</si>
  <si>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</si>
  <si>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</si>
  <si>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</si>
  <si>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</si>
  <si>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</si>
  <si>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</si>
  <si>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</si>
  <si>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</si>
  <si>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</si>
  <si>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</si>
  <si>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</si>
  <si>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</si>
  <si>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</si>
  <si>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</si>
  <si>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</si>
  <si>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</si>
  <si>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</si>
  <si>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</si>
  <si>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</si>
  <si>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</si>
  <si>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</si>
  <si>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</si>
  <si>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</si>
  <si>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</si>
  <si>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</si>
  <si>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</si>
  <si>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</si>
  <si>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</si>
  <si>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</si>
  <si>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</si>
  <si>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</si>
  <si>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</si>
  <si>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</si>
  <si>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</si>
  <si>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</si>
  <si>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</si>
  <si>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</si>
  <si>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</si>
  <si>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</si>
  <si>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</si>
  <si>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</si>
  <si>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</si>
  <si>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</si>
  <si>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</si>
  <si>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</si>
  <si>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</si>
  <si>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</si>
  <si>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</si>
  <si>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</si>
  <si>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</si>
  <si>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</si>
  <si>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</si>
  <si>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</si>
  <si>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</si>
  <si>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</si>
  <si>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</si>
  <si>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</si>
  <si>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</si>
  <si>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</si>
  <si>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</si>
  <si>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</si>
  <si>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</si>
  <si>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</si>
  <si>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</si>
  <si>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</si>
  <si>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</si>
  <si>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</si>
  <si>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</si>
  <si>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</si>
  <si>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</si>
  <si>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</si>
  <si>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</si>
  <si>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</si>
  <si>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</si>
  <si>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</si>
  <si>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</si>
  <si>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</si>
  <si>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</si>
  <si>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</si>
  <si>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</si>
  <si>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</si>
  <si>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</si>
  <si>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</si>
  <si>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</si>
  <si>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</si>
  <si>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</si>
  <si>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</si>
  <si>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</si>
  <si>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</si>
  <si>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</si>
  <si>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</si>
  <si>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</si>
  <si>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</si>
  <si>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</si>
  <si>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</si>
  <si>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</si>
  <si>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</si>
  <si>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</si>
  <si>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</si>
  <si>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</si>
  <si>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</si>
  <si>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</si>
  <si>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</si>
  <si>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</si>
  <si>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</si>
  <si>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</si>
  <si>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</si>
  <si>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</si>
  <si>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</si>
  <si>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</si>
  <si>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</si>
  <si>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</si>
  <si>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</si>
  <si>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</si>
  <si>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</si>
  <si>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</si>
  <si>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</si>
  <si>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</si>
  <si>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</si>
  <si>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</si>
  <si>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</si>
  <si>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</si>
  <si>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</si>
  <si>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</si>
  <si>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</si>
  <si>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</si>
  <si>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</si>
  <si>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</si>
  <si>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</si>
  <si>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</si>
  <si>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</si>
  <si>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</si>
  <si>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</si>
  <si>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</si>
  <si>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</si>
  <si>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</si>
  <si>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</si>
  <si>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</si>
  <si>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</si>
  <si>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</si>
  <si>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</si>
  <si>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</si>
  <si>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</si>
  <si>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</si>
  <si>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</si>
  <si>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</si>
  <si>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</si>
  <si>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</si>
  <si>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</si>
  <si>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</si>
  <si>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</si>
  <si>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</si>
  <si>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</si>
  <si>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</si>
  <si>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</si>
  <si>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</si>
  <si>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</si>
  <si>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</si>
  <si>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</si>
  <si>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</si>
  <si>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</si>
  <si>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</si>
  <si>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</si>
  <si>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</si>
  <si>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</si>
  <si>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</si>
  <si>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</si>
  <si>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</si>
  <si>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</si>
  <si>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</si>
  <si>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</si>
  <si>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</si>
  <si>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</si>
  <si>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</si>
  <si>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</si>
  <si>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</si>
  <si>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</si>
  <si>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</si>
  <si>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</si>
  <si>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</si>
  <si>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</si>
  <si>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</si>
  <si>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</si>
  <si>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</si>
  <si>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</si>
  <si>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</si>
  <si>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</si>
  <si>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</si>
  <si>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</si>
  <si>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</si>
  <si>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</si>
  <si>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</si>
  <si>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</si>
  <si>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</si>
  <si>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</si>
  <si>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</si>
  <si>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</si>
  <si>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</si>
  <si>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</si>
  <si>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</si>
  <si>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</si>
  <si>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</si>
  <si>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</si>
  <si>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</si>
  <si>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</si>
  <si>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</si>
  <si>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</si>
  <si>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</si>
  <si>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</si>
  <si>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</si>
  <si>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</si>
  <si>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</si>
  <si>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</si>
  <si>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</si>
  <si>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</si>
  <si>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</si>
  <si>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</si>
  <si>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</si>
  <si>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</si>
  <si>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</si>
  <si>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</si>
  <si>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</si>
  <si>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</si>
  <si>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</si>
  <si>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</si>
  <si>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</si>
  <si>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</si>
  <si>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</si>
  <si>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</si>
  <si>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</si>
  <si>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</si>
  <si>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</si>
  <si>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</si>
  <si>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</si>
  <si>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</si>
  <si>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</si>
  <si>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</si>
  <si>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</si>
  <si>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</si>
  <si>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</si>
  <si>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</si>
  <si>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</si>
  <si>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</si>
  <si>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</si>
  <si>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</si>
  <si>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</si>
  <si>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</si>
  <si>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</si>
  <si>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</si>
  <si>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</si>
  <si>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</si>
  <si>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</si>
  <si>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</si>
  <si>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</si>
  <si>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</si>
  <si>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</si>
  <si>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</si>
  <si>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</si>
  <si>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</si>
  <si>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</si>
  <si>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</si>
  <si>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</si>
  <si>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</si>
  <si>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</si>
  <si>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</si>
  <si>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</si>
  <si>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</si>
  <si>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</si>
  <si>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</si>
  <si>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</si>
  <si>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</si>
  <si>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</si>
  <si>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</si>
  <si>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</si>
  <si>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</si>
  <si>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</si>
  <si>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</si>
  <si>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</si>
  <si>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</si>
  <si>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</si>
  <si>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</si>
  <si>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</si>
  <si>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</si>
  <si>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</si>
  <si>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</si>
  <si>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</si>
  <si>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</si>
  <si>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</si>
  <si>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</si>
  <si>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</si>
  <si>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</si>
  <si>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</si>
  <si>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</si>
  <si>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</si>
  <si>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</si>
  <si>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</si>
  <si>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</si>
  <si>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</si>
  <si>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</si>
  <si>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</si>
  <si>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</si>
  <si>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</si>
  <si>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</si>
  <si>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</si>
  <si>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</si>
  <si>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</si>
  <si>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</si>
  <si>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</si>
  <si>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</si>
  <si>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</si>
  <si>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</si>
  <si>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</si>
  <si>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</si>
  <si>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</si>
  <si>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</si>
  <si>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</si>
  <si>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</si>
  <si>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</si>
  <si>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</si>
  <si>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</si>
  <si>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</si>
  <si>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</si>
  <si>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</si>
  <si>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</si>
  <si>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</si>
  <si>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</si>
  <si>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</si>
  <si>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</si>
  <si>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</si>
  <si>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</si>
  <si>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</si>
  <si>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</si>
  <si>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</si>
  <si>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</si>
  <si>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</si>
  <si>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</si>
  <si>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</si>
  <si>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</si>
  <si>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</si>
  <si>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</si>
  <si>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</si>
  <si>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</si>
  <si>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</si>
  <si>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</si>
  <si>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</si>
  <si>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</si>
  <si>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</si>
  <si>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</si>
  <si>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</si>
  <si>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</si>
  <si>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</si>
  <si>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</si>
  <si>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</si>
  <si>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</si>
  <si>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</si>
  <si>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</si>
  <si>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</si>
  <si>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</si>
  <si>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</si>
  <si>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</si>
  <si>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</si>
  <si>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</si>
  <si>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</si>
  <si>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</si>
  <si>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</si>
  <si>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</si>
  <si>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</si>
  <si>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</si>
  <si>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</si>
  <si>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</si>
  <si>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</si>
  <si>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</si>
  <si>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</si>
  <si>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</si>
  <si>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</si>
  <si>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</si>
  <si>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</si>
  <si>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</si>
  <si>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</si>
  <si>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</si>
  <si>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</si>
  <si>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</si>
  <si>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</si>
  <si>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</si>
  <si>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</si>
  <si>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</si>
  <si>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</si>
  <si>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</si>
  <si>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</si>
  <si>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</si>
  <si>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</si>
  <si>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</si>
  <si>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</si>
  <si>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</si>
  <si>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</si>
  <si>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</si>
  <si>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</si>
  <si>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</si>
  <si>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</si>
  <si>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</si>
  <si>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</si>
  <si>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</si>
  <si>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</si>
  <si>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</si>
  <si>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</si>
  <si>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</si>
  <si>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</si>
  <si>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</si>
  <si>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</si>
  <si>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</si>
  <si>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</si>
  <si>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</si>
  <si>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</si>
  <si>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</si>
  <si>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</si>
  <si>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</si>
  <si>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</si>
  <si>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</si>
  <si>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</si>
  <si>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</si>
  <si>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</si>
  <si>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</si>
  <si>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</si>
  <si>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</si>
  <si>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</si>
  <si>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</si>
  <si>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</si>
  <si>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</si>
  <si>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</si>
  <si>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</si>
  <si>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</si>
  <si>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</si>
  <si>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</si>
  <si>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</si>
  <si>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</si>
  <si>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</si>
  <si>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</si>
  <si>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</si>
  <si>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</si>
  <si>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</si>
  <si>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</si>
  <si>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</si>
  <si>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</si>
  <si>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</si>
  <si>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</si>
  <si>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</si>
  <si>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</si>
  <si>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</si>
  <si>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</si>
  <si>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</si>
  <si>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</si>
  <si>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</si>
  <si>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</si>
  <si>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</si>
  <si>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</si>
  <si>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</si>
  <si>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</si>
  <si>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</si>
  <si>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</si>
  <si>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</si>
  <si>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</si>
  <si>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</si>
  <si>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</si>
  <si>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</si>
  <si>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</si>
  <si>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</si>
  <si>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</si>
  <si>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</si>
  <si>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</si>
  <si>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</si>
  <si>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</si>
  <si>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</si>
  <si>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</si>
  <si>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</si>
  <si>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</si>
  <si>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</si>
  <si>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</si>
  <si>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</si>
  <si>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</si>
  <si>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</si>
  <si>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</si>
  <si>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</si>
  <si>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</si>
  <si>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</si>
  <si>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</si>
  <si>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</si>
  <si>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</si>
  <si>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</si>
  <si>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</si>
  <si>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</si>
  <si>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</si>
  <si>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</si>
  <si>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</si>
  <si>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</si>
  <si>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</si>
  <si>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</si>
  <si>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</si>
  <si>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</si>
  <si>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</si>
  <si>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</si>
  <si>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</si>
  <si>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</si>
  <si>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</si>
  <si>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</si>
  <si>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</si>
  <si>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</si>
  <si>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</si>
  <si>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</si>
  <si>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</si>
  <si>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</si>
  <si>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</si>
  <si>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</si>
  <si>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</si>
  <si>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</si>
  <si>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</si>
  <si>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</si>
  <si>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</si>
  <si>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</si>
  <si>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</si>
  <si>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</si>
  <si>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</si>
  <si>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</si>
  <si>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</si>
  <si>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</si>
  <si>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</si>
  <si>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</si>
  <si>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</si>
  <si>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</si>
  <si>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</si>
  <si>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</si>
  <si>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</si>
  <si>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</si>
  <si>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</si>
  <si>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</si>
  <si>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</si>
  <si>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</si>
  <si>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</si>
  <si>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</si>
  <si>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</si>
  <si>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</si>
  <si>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</si>
  <si>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</si>
  <si>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</si>
  <si>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</si>
  <si>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</si>
  <si>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</si>
  <si>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</si>
  <si>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</si>
  <si>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</si>
  <si>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</si>
  <si>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</si>
  <si>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</si>
  <si>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</si>
  <si>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</si>
  <si>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</si>
  <si>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</si>
  <si>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</si>
  <si>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</si>
  <si>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</si>
  <si>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</si>
  <si>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</si>
  <si>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</si>
  <si>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</si>
  <si>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</si>
  <si>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</si>
  <si>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</si>
  <si>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</si>
  <si>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</si>
  <si>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</si>
  <si>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</si>
  <si>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</si>
  <si>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</si>
  <si>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</si>
  <si>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</si>
  <si>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</si>
  <si>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</si>
  <si>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</si>
  <si>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</si>
  <si>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</si>
  <si>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</si>
  <si>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</si>
  <si>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</si>
  <si>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</si>
  <si>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</si>
  <si>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</si>
  <si>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</si>
  <si>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</si>
  <si>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</si>
  <si>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</si>
  <si>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</si>
  <si>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</si>
  <si>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</si>
  <si>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</si>
  <si>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</si>
  <si>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</si>
  <si>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</si>
  <si>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</si>
  <si>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</si>
  <si>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</si>
  <si>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</si>
  <si>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</si>
  <si>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</si>
  <si>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</si>
  <si>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</si>
  <si>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</si>
  <si>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</si>
  <si>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</si>
  <si>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</si>
  <si>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</si>
  <si>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</si>
  <si>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</si>
  <si>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</si>
  <si>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</si>
  <si>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</si>
  <si>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</si>
  <si>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</si>
  <si>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</si>
  <si>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</si>
  <si>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</si>
  <si>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</si>
  <si>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</si>
  <si>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</si>
  <si>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</si>
  <si>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</si>
  <si>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</si>
  <si>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</si>
  <si>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</si>
  <si>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</si>
  <si>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</si>
  <si>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</si>
  <si>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</si>
  <si>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</si>
  <si>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</si>
  <si>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</si>
  <si>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</si>
  <si>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</si>
  <si>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</si>
  <si>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</si>
  <si>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</si>
  <si>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</si>
  <si>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</si>
  <si>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</si>
  <si>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</si>
  <si>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</si>
  <si>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</si>
  <si>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</si>
  <si>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</si>
  <si>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</si>
  <si>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</si>
  <si>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</si>
  <si>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</si>
  <si>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</si>
  <si>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</si>
  <si>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</si>
  <si>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</si>
  <si>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</si>
  <si>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</si>
  <si>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</si>
  <si>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</si>
  <si>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</si>
  <si>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</si>
  <si>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</si>
  <si>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</si>
  <si>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</si>
  <si>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</si>
  <si>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</si>
  <si>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</si>
  <si>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</si>
  <si>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</si>
  <si>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</si>
  <si>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</si>
  <si>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</si>
  <si>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</si>
  <si>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</si>
  <si>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</si>
  <si>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</si>
  <si>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</si>
  <si>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</si>
  <si>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</si>
  <si>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</si>
  <si>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</si>
  <si>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</si>
  <si>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</si>
  <si>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</si>
  <si>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</si>
  <si>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</si>
  <si>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</si>
  <si>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</si>
  <si>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</si>
  <si>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</si>
  <si>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</si>
  <si>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</si>
  <si>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</si>
  <si>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</si>
  <si>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</si>
  <si>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</si>
  <si>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</si>
  <si>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</si>
  <si>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</si>
  <si>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</si>
  <si>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</si>
  <si>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</si>
  <si>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</si>
  <si>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</si>
  <si>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</si>
  <si>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</si>
  <si>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</si>
  <si>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</si>
  <si>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</si>
  <si>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</si>
  <si>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</si>
  <si>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</si>
  <si>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</si>
  <si>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</si>
  <si>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</si>
  <si>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</si>
  <si>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</si>
  <si>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</si>
  <si>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</si>
  <si>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</si>
  <si>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</si>
  <si>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</si>
  <si>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</si>
  <si>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</si>
  <si>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</si>
  <si>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</si>
  <si>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</si>
  <si>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</si>
  <si>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</si>
  <si>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</si>
  <si>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</si>
  <si>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</si>
  <si>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</si>
  <si>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</si>
  <si>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</si>
  <si>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</si>
  <si>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</si>
  <si>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</si>
  <si>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</si>
  <si>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</si>
  <si>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</si>
  <si>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</si>
  <si>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</si>
  <si>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</si>
  <si>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</si>
  <si>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</si>
  <si>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</si>
  <si>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</si>
  <si>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</si>
  <si>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</si>
  <si>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</si>
  <si>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</si>
  <si>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</si>
  <si>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</si>
  <si>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</si>
  <si>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</si>
  <si>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</si>
  <si>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</si>
  <si>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</si>
  <si>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</si>
  <si>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</si>
  <si>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</si>
  <si>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</si>
  <si>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</si>
  <si>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</si>
  <si>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</si>
  <si>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</si>
  <si>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</si>
  <si>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</si>
  <si>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</si>
  <si>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</si>
  <si>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</si>
  <si>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</si>
  <si>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</si>
  <si>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</si>
  <si>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</si>
  <si>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</si>
  <si>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</si>
  <si>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</si>
  <si>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</si>
  <si>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</si>
  <si>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</si>
  <si>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</si>
  <si>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</si>
  <si>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</si>
  <si>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</si>
  <si>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</si>
  <si>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</si>
  <si>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</si>
  <si>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</si>
  <si>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</si>
  <si>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</si>
  <si>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</si>
  <si>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</si>
  <si>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</si>
  <si>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</si>
  <si>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</si>
  <si>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</si>
  <si>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</si>
  <si>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</si>
  <si>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</si>
  <si>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</si>
  <si>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</si>
  <si>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</si>
  <si>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</si>
  <si>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</si>
  <si>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</si>
  <si>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</si>
  <si>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</si>
  <si>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</si>
  <si>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</si>
  <si>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</si>
  <si>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</si>
  <si>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</si>
  <si>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</si>
  <si>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</si>
  <si>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</si>
  <si>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</si>
  <si>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</si>
  <si>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</si>
  <si>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</si>
  <si>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</si>
  <si>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</si>
  <si>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</si>
  <si>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</si>
  <si>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</si>
  <si>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</si>
  <si>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</si>
  <si>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</si>
  <si>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</si>
  <si>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</si>
  <si>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</si>
  <si>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</si>
  <si>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</si>
  <si>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</si>
  <si>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</si>
  <si>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</si>
  <si>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</si>
  <si>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</si>
  <si>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</si>
  <si>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</si>
  <si>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</si>
  <si>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</si>
  <si>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</si>
  <si>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</si>
  <si>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</si>
  <si>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</si>
  <si>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</si>
  <si>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</si>
  <si>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</si>
  <si>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</si>
  <si>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</si>
  <si>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</si>
  <si>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</si>
  <si>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</si>
  <si>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</si>
  <si>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</si>
  <si>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</si>
  <si>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</si>
  <si>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</si>
  <si>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</si>
  <si>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</si>
  <si>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</si>
  <si>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</si>
  <si>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</si>
  <si>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</si>
  <si>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</si>
  <si>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</si>
  <si>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</si>
  <si>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</si>
  <si>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</si>
  <si>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</si>
  <si>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</si>
  <si>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</si>
  <si>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</si>
  <si>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</si>
  <si>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</si>
  <si>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</si>
  <si>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</si>
  <si>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</si>
  <si>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</si>
  <si>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</si>
  <si>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</si>
  <si>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</si>
  <si>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</si>
  <si>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</si>
  <si>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</si>
  <si>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</si>
  <si>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</si>
  <si>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</si>
  <si>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</si>
  <si>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</si>
  <si>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</si>
  <si>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</si>
  <si>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</si>
  <si>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</si>
  <si>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</si>
  <si>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</si>
  <si>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</si>
  <si>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</si>
  <si>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</si>
  <si>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</si>
  <si>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</si>
  <si>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</si>
  <si>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</si>
  <si>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</si>
  <si>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</si>
  <si>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</si>
  <si>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</si>
  <si>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</si>
  <si>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</si>
  <si>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</si>
  <si>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</si>
  <si>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</si>
  <si>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</si>
  <si>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</si>
  <si>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</si>
  <si>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</si>
  <si>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</si>
  <si>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</si>
  <si>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</si>
  <si>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</si>
  <si>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</si>
  <si>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</si>
  <si>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</si>
  <si>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</si>
  <si>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</si>
  <si>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</si>
  <si>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</si>
  <si>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</si>
  <si>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</si>
  <si>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</si>
  <si>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</si>
  <si>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</si>
  <si>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</si>
  <si>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</si>
  <si>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</si>
  <si>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</si>
  <si>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</si>
  <si>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</si>
  <si>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</si>
  <si>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</si>
  <si>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</si>
  <si>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</si>
  <si>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</si>
  <si>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</si>
  <si>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</si>
  <si>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</si>
  <si>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</si>
  <si>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</si>
  <si>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</si>
  <si>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</si>
  <si>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</si>
  <si>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</si>
  <si>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</si>
  <si>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</si>
  <si>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</si>
  <si>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</si>
  <si>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</si>
  <si>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</si>
  <si>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</si>
  <si>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</si>
  <si>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</si>
  <si>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</si>
  <si>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</si>
  <si>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</si>
  <si>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</si>
  <si>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</si>
  <si>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</si>
  <si>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</si>
  <si>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</si>
  <si>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</si>
  <si>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</si>
  <si>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</si>
  <si>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</si>
  <si>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</si>
  <si>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</si>
  <si>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</si>
  <si>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</si>
  <si>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</si>
  <si>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</si>
  <si>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</si>
  <si>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</si>
  <si>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</si>
  <si>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</si>
  <si>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</si>
  <si>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</si>
  <si>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</si>
  <si>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</si>
  <si>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</si>
  <si>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</si>
  <si>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</si>
  <si>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</si>
  <si>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</si>
  <si>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</si>
  <si>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</si>
  <si>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</si>
  <si>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</si>
  <si>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</si>
  <si>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</si>
  <si>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</si>
  <si>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</si>
  <si>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</si>
  <si>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</si>
  <si>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</si>
  <si>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</si>
  <si>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</si>
  <si>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</si>
  <si>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</si>
  <si>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</si>
  <si>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</si>
  <si>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</si>
  <si>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</si>
  <si>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</si>
  <si>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</si>
  <si>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</si>
  <si>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</si>
  <si>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</si>
  <si>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</si>
  <si>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</si>
  <si>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</si>
  <si>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</si>
  <si>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</si>
  <si>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</si>
  <si>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</si>
  <si>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</si>
  <si>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</si>
  <si>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</si>
  <si>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</si>
  <si>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</si>
  <si>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</si>
  <si>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</si>
  <si>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</si>
  <si>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</si>
  <si>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</si>
  <si>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</si>
  <si>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</si>
  <si>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</si>
  <si>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</si>
  <si>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</si>
  <si>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</si>
  <si>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</si>
  <si>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</si>
  <si>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</si>
  <si>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</si>
  <si>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</si>
  <si>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</si>
  <si>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</si>
  <si>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</si>
  <si>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</si>
  <si>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</si>
  <si>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</si>
  <si>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</si>
  <si>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</si>
  <si>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</si>
  <si>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</si>
  <si>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</si>
  <si>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</si>
  <si>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</si>
  <si>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</si>
  <si>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</si>
  <si>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</si>
  <si>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</si>
  <si>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</si>
  <si>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</si>
  <si>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</si>
  <si>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</si>
  <si>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</si>
  <si>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</si>
  <si>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</si>
  <si>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</si>
  <si>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</si>
  <si>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</si>
  <si>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</si>
  <si>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</si>
  <si>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</si>
  <si>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</si>
  <si>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</si>
  <si>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</si>
  <si>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</si>
  <si>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</si>
  <si>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</si>
  <si>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</si>
  <si>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</si>
  <si>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</si>
  <si>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</si>
  <si>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</si>
  <si>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</si>
  <si>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</si>
  <si>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</si>
  <si>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</si>
  <si>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</si>
  <si>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</si>
  <si>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</si>
  <si>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</si>
  <si>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</si>
  <si>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</si>
  <si>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</si>
  <si>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</si>
  <si>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</si>
  <si>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</si>
  <si>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</si>
  <si>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</si>
  <si>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</si>
  <si>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</si>
  <si>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</si>
  <si>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</si>
  <si>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</si>
  <si>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</si>
  <si>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</si>
  <si>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</si>
  <si>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</si>
  <si>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</si>
  <si>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</si>
  <si>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</si>
  <si>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</si>
  <si>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</si>
  <si>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</si>
  <si>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</si>
  <si>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</si>
  <si>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</si>
  <si>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</si>
  <si>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</si>
  <si>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</si>
  <si>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</si>
  <si>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</si>
  <si>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</si>
  <si>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</si>
  <si>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</si>
  <si>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</si>
  <si>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</si>
  <si>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</si>
  <si>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</si>
  <si>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</si>
  <si>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</si>
  <si>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</si>
  <si>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</si>
  <si>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</si>
  <si>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</si>
  <si>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</si>
  <si>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</si>
  <si>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</si>
  <si>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</si>
  <si>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</si>
  <si>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</si>
  <si>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</si>
  <si>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</si>
  <si>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</si>
  <si>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</si>
  <si>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</si>
  <si>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</si>
  <si>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</si>
  <si>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</si>
  <si>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</si>
  <si>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</si>
  <si>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</si>
  <si>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</si>
  <si>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</si>
  <si>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</si>
  <si>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</si>
  <si>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</si>
  <si>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</si>
  <si>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</si>
  <si>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</si>
  <si>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</si>
  <si>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</si>
  <si>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</si>
  <si>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</si>
  <si>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</si>
  <si>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</si>
  <si>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</si>
  <si>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</si>
  <si>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</si>
  <si>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</si>
  <si>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</si>
  <si>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</si>
  <si>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</si>
  <si>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</si>
  <si>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</si>
  <si>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</si>
  <si>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</si>
  <si>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</si>
  <si>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</si>
  <si>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</si>
  <si>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</si>
  <si>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</si>
  <si>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</si>
  <si>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</si>
  <si>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</si>
  <si>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</si>
  <si>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</si>
  <si>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</si>
  <si>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</si>
  <si>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</si>
  <si>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</si>
  <si>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</si>
  <si>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</si>
  <si>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</si>
  <si>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</si>
  <si>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</si>
  <si>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</si>
  <si>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</si>
  <si>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</si>
  <si>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</si>
  <si>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</si>
  <si>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</si>
  <si>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</si>
  <si>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</si>
  <si>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</si>
  <si>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</si>
  <si>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</si>
  <si>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</si>
  <si>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</si>
  <si>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</si>
  <si>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</si>
  <si>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</si>
  <si>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</si>
  <si>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</si>
  <si>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</si>
  <si>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</si>
  <si>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</si>
  <si>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</si>
  <si>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</si>
  <si>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</si>
  <si>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</si>
  <si>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</si>
  <si>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</si>
  <si>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</si>
  <si>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</si>
  <si>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</si>
  <si>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</si>
  <si>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</si>
  <si>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</si>
  <si>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</si>
  <si>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</si>
  <si>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</si>
  <si>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</si>
  <si>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</si>
  <si>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</si>
  <si>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</si>
  <si>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</si>
  <si>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</si>
  <si>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</si>
  <si>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</si>
  <si>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</si>
  <si>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</si>
  <si>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</si>
  <si>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</si>
  <si>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</si>
  <si>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</si>
  <si>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</si>
  <si>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</si>
  <si>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</si>
  <si>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</si>
  <si>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</si>
  <si>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</si>
  <si>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</si>
  <si>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</si>
  <si>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</si>
  <si>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</si>
  <si>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</si>
  <si>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</si>
  <si>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</si>
  <si>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</si>
  <si>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</si>
  <si>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</si>
  <si>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</si>
  <si>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</si>
  <si>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</si>
  <si>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</si>
  <si>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</si>
  <si>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</si>
  <si>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</si>
  <si>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</si>
  <si>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</si>
  <si>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</si>
  <si>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</si>
  <si>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</si>
  <si>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</si>
  <si>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</si>
  <si>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</si>
  <si>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</si>
  <si>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</si>
  <si>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</si>
  <si>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</si>
  <si>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</si>
  <si>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</si>
  <si>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</si>
  <si>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</si>
  <si>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</si>
  <si>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</si>
  <si>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</si>
  <si>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</si>
  <si>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</si>
  <si>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</si>
  <si>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</si>
  <si>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</si>
  <si>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</si>
  <si>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</si>
  <si>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</si>
  <si>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</si>
  <si>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</si>
  <si>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</si>
  <si>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</si>
  <si>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</si>
  <si>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</si>
  <si>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</si>
  <si>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</si>
  <si>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</si>
  <si>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</si>
  <si>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</si>
  <si>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</si>
  <si>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</si>
  <si>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</si>
  <si>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</si>
  <si>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</si>
  <si>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</si>
  <si>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</si>
  <si>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</si>
  <si>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</si>
  <si>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</si>
  <si>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</si>
  <si>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</si>
  <si>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</si>
  <si>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</si>
  <si>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</si>
  <si>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</si>
  <si>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</si>
  <si>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</si>
  <si>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</si>
  <si>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</si>
  <si>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</si>
  <si>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</si>
  <si>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</si>
  <si>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</si>
  <si>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</si>
  <si>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</si>
  <si>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</si>
  <si>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</si>
  <si>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</si>
  <si>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</si>
  <si>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</si>
  <si>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</si>
  <si>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</si>
  <si>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</si>
  <si>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</si>
  <si>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</si>
  <si>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</si>
  <si>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</si>
  <si>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</si>
  <si>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</si>
  <si>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</si>
  <si>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</si>
  <si>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</si>
  <si>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</si>
  <si>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</si>
  <si>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</si>
  <si>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</si>
  <si>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</si>
  <si>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</si>
  <si>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</si>
  <si>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</si>
  <si>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</si>
  <si>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</si>
  <si>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</si>
  <si>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</si>
  <si>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</si>
  <si>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</si>
  <si>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</si>
  <si>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</si>
  <si>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</si>
  <si>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</si>
  <si>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</si>
  <si>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</si>
  <si>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</si>
  <si>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</si>
  <si>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</si>
  <si>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</si>
  <si>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</si>
  <si>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</si>
  <si>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</si>
  <si>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</si>
  <si>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</si>
  <si>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</si>
  <si>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</si>
  <si>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</si>
  <si>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</si>
  <si>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</si>
  <si>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</si>
  <si>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</si>
  <si>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</si>
  <si>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</si>
  <si>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</si>
  <si>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</si>
  <si>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</si>
  <si>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</si>
  <si>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</si>
  <si>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</si>
  <si>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</si>
  <si>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</si>
  <si>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</si>
  <si>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</si>
  <si>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</si>
  <si>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</si>
  <si>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</si>
  <si>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</si>
  <si>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</si>
  <si>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</si>
  <si>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</si>
  <si>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</si>
  <si>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</si>
  <si>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</si>
  <si>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</si>
  <si>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</si>
  <si>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</si>
  <si>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</si>
  <si>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</si>
  <si>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</si>
  <si>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</si>
  <si>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</si>
  <si>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</si>
  <si>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</si>
  <si>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</si>
  <si>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</si>
  <si>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</si>
  <si>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</si>
  <si>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</si>
  <si>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</si>
  <si>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</si>
  <si>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</si>
  <si>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</si>
  <si>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</si>
  <si>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</si>
  <si>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</si>
  <si>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</si>
  <si>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</si>
  <si>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</si>
  <si>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</si>
  <si>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</si>
  <si>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</si>
  <si>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</si>
  <si>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</si>
  <si>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</si>
  <si>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</si>
  <si>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</si>
  <si>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</si>
  <si>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</si>
  <si>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</si>
  <si>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</si>
  <si>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</si>
  <si>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</si>
  <si>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</si>
  <si>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</si>
  <si>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</si>
  <si>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</si>
  <si>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</si>
  <si>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</si>
  <si>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</si>
  <si>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</si>
  <si>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</si>
  <si>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</si>
  <si>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</si>
  <si>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</si>
  <si>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</si>
  <si>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</si>
  <si>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</si>
  <si>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</si>
  <si>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</si>
  <si>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</si>
  <si>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</si>
  <si>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</si>
  <si>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</si>
  <si>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</si>
  <si>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</si>
  <si>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</si>
  <si>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</si>
  <si>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</si>
  <si>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</si>
  <si>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</si>
  <si>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</si>
  <si>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</si>
  <si>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</si>
  <si>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</si>
  <si>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</si>
  <si>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</si>
  <si>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</si>
  <si>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</si>
  <si>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</si>
  <si>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</si>
  <si>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</si>
  <si>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</si>
  <si>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</si>
  <si>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</si>
  <si>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</si>
  <si>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</si>
  <si>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</si>
  <si>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</si>
  <si>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</si>
  <si>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</si>
  <si>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</si>
  <si>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</si>
  <si>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</si>
  <si>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</si>
  <si>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</si>
  <si>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</si>
  <si>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</si>
  <si>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</si>
  <si>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</si>
  <si>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</si>
  <si>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</si>
  <si>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</si>
  <si>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</si>
  <si>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</si>
  <si>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</si>
  <si>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</si>
  <si>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</si>
  <si>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</si>
  <si>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</si>
  <si>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</si>
  <si>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</si>
  <si>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</si>
  <si>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</si>
  <si>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</si>
  <si>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</si>
  <si>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</si>
  <si>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</si>
  <si>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</si>
  <si>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</si>
  <si>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</si>
  <si>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</si>
  <si>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</si>
  <si>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</si>
  <si>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</si>
  <si>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</si>
  <si>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</si>
  <si>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</si>
  <si>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</si>
  <si>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</si>
  <si>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</si>
  <si>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</si>
  <si>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</si>
  <si>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</si>
  <si>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</si>
  <si>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</si>
  <si>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</si>
  <si>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</si>
  <si>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</si>
  <si>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</si>
  <si>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</si>
  <si>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</si>
  <si>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</si>
  <si>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</si>
  <si>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</si>
  <si>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</si>
  <si>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</si>
  <si>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</si>
  <si>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</si>
  <si>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</si>
  <si>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</si>
  <si>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</si>
  <si>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</si>
  <si>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</si>
  <si>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</si>
  <si>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</si>
  <si>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</si>
  <si>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</si>
  <si>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</si>
  <si>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</si>
  <si>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</si>
  <si>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</si>
  <si>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</si>
  <si>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</si>
  <si>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</si>
  <si>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</si>
  <si>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</si>
  <si>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</si>
  <si>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</si>
  <si>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</si>
  <si>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</si>
  <si>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</si>
  <si>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</si>
  <si>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</si>
  <si>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</si>
  <si>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</si>
  <si>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</si>
  <si>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</si>
  <si>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</si>
  <si>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</si>
  <si>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</si>
  <si>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</si>
  <si>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</si>
  <si>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</si>
  <si>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</si>
  <si>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</si>
  <si>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</si>
  <si>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</si>
  <si>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</si>
  <si>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</si>
  <si>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</si>
  <si>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</si>
  <si>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</si>
  <si>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</si>
  <si>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</si>
  <si>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</si>
  <si>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</si>
  <si>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</si>
  <si>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</si>
  <si>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</si>
  <si>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</si>
  <si>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</si>
  <si>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</si>
  <si>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</si>
  <si>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</si>
  <si>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</si>
  <si>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</si>
  <si>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</si>
  <si>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</si>
  <si>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</si>
  <si>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</si>
  <si>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</si>
  <si>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</si>
  <si>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</si>
  <si>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</si>
  <si>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</si>
  <si>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</si>
  <si>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</si>
  <si>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</si>
  <si>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</si>
  <si>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</si>
  <si>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</si>
  <si>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</si>
  <si>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</si>
  <si>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</si>
  <si>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</si>
  <si>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</si>
  <si>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</si>
  <si>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</si>
  <si>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</si>
  <si>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</si>
  <si>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</si>
  <si>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</si>
  <si>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</si>
  <si>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</si>
  <si>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</si>
  <si>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</si>
  <si>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</si>
  <si>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</si>
  <si>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</si>
  <si>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</si>
  <si>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</si>
  <si>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</si>
  <si>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</si>
  <si>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</si>
  <si>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</si>
  <si>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</si>
  <si>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</si>
  <si>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</si>
  <si>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</si>
  <si>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</si>
  <si>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</si>
  <si>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</si>
  <si>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</si>
  <si>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</si>
  <si>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</si>
  <si>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</si>
  <si>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</si>
  <si>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</si>
  <si>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</si>
  <si>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</si>
  <si>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</si>
  <si>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</si>
  <si>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</si>
  <si>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</si>
  <si>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</si>
  <si>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</si>
  <si>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</si>
  <si>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</si>
  <si>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</si>
  <si>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</si>
  <si>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</si>
  <si>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</si>
  <si>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</si>
  <si>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</si>
  <si>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</si>
  <si>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</si>
  <si>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</si>
  <si>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</si>
  <si>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</si>
  <si>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</si>
  <si>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</si>
  <si>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</si>
  <si>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</si>
  <si>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</si>
  <si>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</si>
  <si>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</si>
  <si>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</si>
  <si>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</si>
  <si>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</si>
  <si>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</si>
  <si>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</si>
  <si>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</si>
  <si>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</si>
  <si>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</si>
  <si>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</si>
  <si>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</si>
  <si>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</si>
  <si>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</si>
  <si>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</si>
  <si>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</si>
  <si>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</si>
  <si>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</si>
  <si>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</si>
  <si>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</si>
  <si>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</si>
  <si>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</si>
  <si>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</si>
  <si>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</si>
  <si>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</si>
  <si>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</si>
  <si>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</si>
  <si>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</si>
  <si>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</si>
  <si>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</si>
  <si>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</si>
  <si>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</si>
  <si>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</si>
  <si>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</si>
  <si>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</si>
  <si>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</si>
  <si>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</si>
  <si>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</si>
  <si>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</si>
  <si>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</si>
  <si>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</si>
  <si>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</si>
  <si>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</si>
  <si>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</si>
  <si>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</si>
  <si>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</si>
  <si>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</si>
  <si>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</si>
  <si>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</si>
  <si>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</si>
  <si>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</si>
  <si>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</si>
  <si>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</si>
  <si>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</si>
  <si>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</si>
  <si>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</si>
  <si>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</si>
  <si>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</si>
  <si>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</si>
  <si>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</si>
  <si>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</si>
  <si>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</si>
  <si>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</si>
  <si>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</si>
  <si>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</si>
  <si>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</si>
  <si>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</si>
  <si>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</si>
  <si>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</si>
  <si>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</si>
  <si>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</si>
  <si>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</si>
  <si>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</si>
  <si>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</si>
  <si>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</si>
  <si>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</si>
  <si>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</si>
  <si>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</si>
  <si>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</si>
  <si>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</si>
  <si>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</si>
  <si>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</si>
  <si>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</si>
  <si>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</si>
  <si>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</si>
  <si>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</si>
  <si>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</si>
  <si>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</si>
  <si>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</si>
  <si>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</si>
  <si>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</si>
  <si>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</si>
  <si>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</si>
  <si>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</si>
  <si>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</si>
  <si>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</si>
  <si>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</si>
  <si>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</si>
  <si>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</si>
  <si>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</si>
  <si>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</si>
  <si>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</si>
  <si>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</si>
  <si>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</si>
  <si>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</si>
  <si>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</si>
  <si>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</si>
  <si>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</si>
  <si>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</si>
  <si>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</si>
  <si>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</si>
  <si>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</si>
  <si>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</si>
  <si>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</si>
  <si>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</si>
  <si>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</si>
  <si>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</si>
  <si>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</si>
  <si>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</si>
  <si>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</si>
  <si>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</si>
  <si>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</si>
  <si>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</si>
  <si>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</si>
  <si>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</si>
  <si>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</si>
  <si>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</si>
  <si>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</si>
  <si>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</si>
  <si>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</si>
  <si>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</si>
  <si>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</si>
  <si>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</si>
  <si>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</si>
  <si>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</si>
  <si>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</si>
  <si>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</si>
  <si>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</si>
  <si>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</si>
  <si>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</si>
  <si>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</si>
  <si>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</si>
  <si>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</si>
  <si>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</si>
  <si>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</si>
  <si>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</si>
  <si>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</si>
  <si>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</si>
  <si>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</si>
  <si>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</si>
  <si>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</si>
  <si>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</si>
  <si>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</si>
  <si>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</si>
  <si>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</si>
  <si>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</si>
  <si>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</si>
  <si>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</si>
  <si>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</si>
  <si>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</si>
  <si>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</si>
  <si>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</si>
  <si>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</si>
  <si>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</si>
  <si>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</si>
  <si>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</si>
  <si>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</si>
  <si>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</si>
  <si>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</si>
  <si>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</si>
  <si>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</si>
  <si>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</si>
  <si>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</si>
  <si>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</si>
  <si>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</si>
  <si>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</si>
  <si>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</si>
  <si>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</si>
  <si>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</si>
  <si>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</si>
  <si>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</si>
  <si>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</si>
  <si>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</si>
  <si>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</si>
  <si>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</si>
  <si>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</si>
  <si>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</si>
  <si>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</si>
  <si>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</si>
  <si>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</si>
  <si>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</si>
  <si>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</si>
  <si>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</si>
  <si>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</si>
  <si>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</si>
  <si>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</si>
  <si>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</si>
  <si>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</si>
  <si>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</si>
  <si>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</si>
  <si>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</si>
  <si>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</si>
  <si>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</si>
  <si>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</si>
  <si>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</si>
  <si>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</si>
  <si>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</si>
  <si>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</si>
  <si>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</si>
  <si>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</si>
  <si>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</si>
  <si>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</si>
  <si>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</si>
  <si>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</si>
  <si>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</si>
  <si>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</si>
  <si>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</si>
  <si>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</si>
  <si>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</si>
  <si>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</si>
  <si>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</si>
  <si>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</si>
  <si>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</si>
  <si>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</si>
  <si>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</si>
  <si>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</si>
  <si>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</si>
  <si>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</si>
  <si>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</si>
  <si>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</si>
  <si>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</si>
  <si>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</si>
  <si>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</si>
  <si>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</si>
  <si>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</si>
  <si>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</si>
  <si>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</si>
  <si>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</si>
  <si>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</si>
  <si>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</si>
  <si>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</si>
  <si>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</si>
  <si>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</si>
  <si>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</si>
  <si>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</si>
  <si>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</si>
  <si>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</si>
  <si>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</si>
  <si>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</si>
  <si>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</si>
  <si>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</si>
  <si>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</si>
  <si>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</si>
  <si>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</si>
  <si>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</si>
  <si>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</si>
  <si>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</si>
  <si>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</si>
  <si>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</si>
  <si>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</si>
  <si>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</si>
  <si>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</si>
  <si>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</si>
  <si>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</si>
  <si>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</si>
  <si>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</si>
  <si>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</si>
  <si>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</si>
  <si>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</si>
  <si>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</si>
  <si>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</si>
  <si>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</si>
  <si>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</si>
  <si>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</si>
  <si>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</si>
  <si>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</si>
  <si>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</si>
  <si>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</si>
  <si>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</si>
  <si>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</si>
  <si>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</si>
  <si>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</si>
  <si>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</si>
  <si>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</si>
  <si>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</si>
  <si>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</si>
  <si>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</si>
  <si>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</si>
  <si>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</si>
  <si>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</si>
  <si>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</si>
  <si>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</si>
  <si>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</si>
  <si>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</si>
  <si>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</si>
  <si>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</si>
  <si>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</si>
  <si>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</si>
  <si>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</si>
  <si>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</si>
  <si>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</si>
  <si>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</si>
  <si>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</si>
  <si>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</si>
  <si>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</si>
  <si>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</si>
  <si>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</si>
  <si>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</si>
  <si>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</si>
  <si>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</si>
  <si>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</si>
  <si>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</si>
  <si>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</si>
  <si>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</si>
  <si>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</si>
  <si>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</si>
  <si>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</si>
  <si>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</si>
  <si>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</si>
  <si>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</si>
  <si>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</si>
  <si>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</si>
  <si>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</si>
  <si>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</si>
  <si>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</si>
  <si>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</si>
  <si>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</si>
  <si>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</si>
  <si>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</si>
  <si>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</si>
  <si>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</si>
  <si>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</si>
  <si>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</si>
  <si>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</si>
  <si>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</si>
  <si>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</si>
  <si>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</si>
  <si>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</si>
  <si>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</si>
  <si>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</si>
  <si>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</si>
  <si>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</si>
  <si>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</si>
  <si>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</si>
  <si>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</si>
  <si>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</si>
  <si>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</si>
  <si>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</si>
  <si>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</si>
  <si>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</si>
  <si>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</si>
  <si>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</si>
  <si>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</si>
  <si>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</si>
  <si>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</si>
  <si>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</si>
  <si>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</si>
  <si>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</si>
  <si>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</si>
  <si>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</si>
  <si>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</si>
  <si>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</si>
  <si>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</si>
  <si>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</si>
  <si>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</si>
  <si>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</si>
  <si>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</si>
  <si>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</si>
  <si>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</si>
  <si>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</si>
  <si>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</si>
  <si>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</si>
  <si>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</si>
  <si>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</si>
  <si>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</si>
  <si>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</si>
  <si>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</si>
  <si>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</si>
  <si>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</si>
  <si>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</si>
  <si>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</si>
  <si>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</si>
  <si>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</si>
  <si>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</si>
  <si>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</si>
  <si>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</si>
  <si>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</si>
  <si>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</si>
  <si>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</si>
  <si>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</si>
  <si>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</si>
  <si>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</si>
  <si>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</si>
  <si>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</si>
  <si>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</si>
  <si>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</si>
  <si>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</si>
  <si>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</si>
  <si>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</si>
  <si>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</si>
  <si>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</si>
  <si>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</si>
  <si>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</si>
  <si>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</si>
  <si>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</si>
  <si>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</si>
  <si>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</si>
  <si>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</si>
  <si>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</si>
  <si>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</si>
  <si>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</si>
  <si>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</si>
  <si>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</si>
  <si>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</si>
  <si>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</si>
  <si>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</si>
  <si>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</si>
  <si>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</si>
  <si>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</si>
  <si>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</si>
  <si>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</si>
  <si>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</si>
  <si>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</si>
  <si>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</si>
  <si>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</si>
  <si>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</si>
  <si>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</si>
  <si>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</si>
  <si>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</si>
  <si>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</si>
  <si>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</si>
  <si>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</si>
  <si>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</si>
  <si>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</si>
  <si>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</si>
  <si>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</si>
  <si>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</si>
  <si>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</si>
  <si>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</si>
  <si>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</si>
  <si>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</si>
  <si>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</si>
  <si>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</si>
  <si>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</si>
  <si>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</si>
  <si>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</si>
  <si>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</si>
  <si>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</si>
  <si>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</si>
  <si>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</si>
  <si>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</si>
  <si>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</si>
  <si>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</si>
  <si>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</si>
  <si>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</si>
  <si>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</si>
  <si>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</si>
  <si>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</si>
  <si>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</si>
  <si>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</si>
  <si>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</si>
  <si>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</si>
  <si>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</si>
  <si>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</si>
  <si>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</si>
  <si>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</si>
  <si>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</si>
  <si>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</si>
  <si>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</si>
  <si>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</si>
  <si>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</si>
  <si>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</si>
  <si>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</si>
  <si>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</si>
  <si>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</si>
  <si>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</si>
  <si>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</si>
  <si>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</si>
  <si>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</si>
  <si>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</si>
  <si>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</si>
  <si>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</si>
  <si>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</si>
  <si>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</si>
  <si>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</si>
  <si>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</si>
  <si>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</si>
  <si>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</si>
  <si>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</si>
  <si>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</si>
  <si>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</si>
  <si>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</si>
  <si>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</si>
  <si>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</si>
  <si>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</si>
  <si>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</si>
  <si>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</si>
  <si>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</si>
  <si>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</si>
  <si>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</si>
  <si>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</si>
  <si>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</si>
  <si>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</si>
  <si>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</si>
  <si>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</si>
  <si>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</si>
  <si>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</si>
  <si>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</si>
  <si>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</si>
  <si>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</si>
  <si>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</si>
  <si>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</si>
  <si>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</si>
  <si>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</si>
  <si>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</si>
  <si>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</si>
  <si>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</si>
  <si>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</si>
  <si>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</si>
  <si>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</si>
  <si>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</si>
  <si>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</si>
  <si>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</si>
  <si>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</si>
  <si>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</si>
  <si>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</si>
  <si>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</si>
  <si>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</si>
  <si>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</si>
  <si>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</si>
  <si>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</si>
  <si>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</si>
  <si>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</si>
  <si>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</si>
  <si>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</si>
  <si>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</si>
  <si>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</si>
  <si>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</si>
  <si>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</si>
  <si>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</si>
  <si>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</si>
  <si>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</si>
  <si>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</si>
  <si>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</si>
  <si>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</si>
  <si>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</si>
  <si>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</si>
  <si>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</si>
  <si>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</si>
  <si>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</si>
  <si>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</si>
  <si>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</si>
  <si>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</si>
  <si>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</si>
  <si>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</si>
  <si>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</si>
  <si>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</si>
  <si>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</si>
  <si>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</si>
  <si>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</si>
  <si>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</si>
  <si>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</si>
  <si>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</si>
  <si>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</si>
  <si>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</si>
  <si>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</si>
  <si>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</si>
  <si>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</si>
  <si>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</si>
  <si>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</si>
  <si>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</si>
  <si>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</si>
  <si>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</si>
  <si>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</si>
  <si>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</si>
  <si>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</si>
  <si>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</si>
  <si>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</si>
  <si>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</si>
  <si>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</si>
  <si>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</si>
  <si>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</si>
  <si>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</si>
  <si>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</si>
  <si>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</si>
  <si>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</si>
  <si>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</si>
  <si>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</si>
  <si>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</si>
  <si>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</si>
  <si>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</si>
  <si>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</si>
  <si>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</si>
  <si>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</si>
  <si>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</si>
  <si>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</si>
  <si>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</si>
  <si>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</si>
  <si>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</si>
  <si>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</si>
  <si>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</si>
  <si>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</si>
  <si>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</si>
  <si>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</si>
  <si>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</si>
  <si>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</si>
  <si>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</si>
  <si>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</si>
  <si>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</si>
  <si>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</si>
  <si>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</si>
  <si>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</si>
  <si>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</si>
  <si>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</si>
  <si>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</si>
  <si>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</si>
  <si>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</si>
  <si>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</si>
  <si>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</si>
  <si>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</si>
  <si>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</si>
  <si>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</si>
  <si>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</si>
  <si>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</si>
  <si>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</si>
  <si>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</si>
  <si>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</si>
  <si>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</si>
  <si>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</si>
  <si>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</si>
  <si>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</si>
  <si>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</si>
  <si>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</si>
  <si>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</si>
  <si>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</si>
  <si>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</si>
  <si>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</si>
  <si>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</si>
  <si>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</si>
  <si>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</si>
  <si>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</si>
  <si>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</si>
  <si>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</si>
  <si>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</si>
  <si>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</si>
  <si>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</si>
  <si>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</si>
  <si>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</si>
  <si>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</si>
  <si>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</si>
  <si>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</si>
  <si>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</si>
  <si>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</si>
  <si>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</si>
  <si>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</si>
  <si>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</si>
  <si>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</si>
  <si>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</si>
  <si>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</si>
  <si>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</si>
  <si>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</si>
  <si>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</si>
  <si>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</si>
  <si>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</si>
  <si>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</si>
  <si>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</si>
  <si>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</si>
  <si>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</si>
  <si>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</si>
  <si>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</si>
  <si>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</si>
  <si>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</si>
  <si>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</si>
  <si>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</si>
  <si>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</si>
  <si>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</si>
  <si>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</si>
  <si>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</si>
  <si>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</si>
  <si>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</si>
  <si>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</si>
  <si>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</si>
  <si>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</si>
  <si>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</si>
  <si>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</si>
  <si>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</si>
  <si>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</si>
  <si>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</si>
  <si>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</si>
  <si>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</si>
  <si>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</si>
  <si>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</si>
  <si>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</si>
  <si>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</si>
  <si>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</si>
  <si>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</si>
  <si>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</si>
  <si>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</si>
  <si>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</si>
  <si>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</si>
  <si>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</si>
  <si>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</si>
  <si>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</si>
  <si>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</si>
  <si>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</si>
  <si>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</si>
  <si>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</si>
  <si>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</si>
  <si>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</si>
  <si>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</si>
  <si>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</si>
  <si>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</si>
  <si>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</si>
  <si>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</si>
  <si>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</si>
  <si>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</si>
  <si>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</si>
  <si>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</si>
  <si>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</si>
  <si>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</si>
  <si>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</si>
  <si>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</si>
  <si>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</si>
  <si>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</si>
  <si>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</si>
  <si>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</si>
  <si>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</si>
  <si>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</si>
  <si>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</si>
  <si>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</si>
  <si>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</si>
  <si>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</si>
  <si>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</si>
  <si>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</si>
  <si>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</si>
  <si>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</si>
  <si>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</si>
  <si>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</si>
  <si>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</si>
  <si>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</si>
  <si>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</si>
  <si>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</si>
  <si>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</si>
  <si>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</si>
  <si>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</si>
  <si>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</si>
  <si>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</si>
  <si>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</si>
  <si>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</si>
  <si>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</si>
  <si>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</si>
  <si>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</si>
  <si>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</si>
  <si>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</si>
  <si>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</si>
  <si>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</si>
  <si>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</si>
  <si>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</si>
  <si>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</si>
  <si>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</si>
  <si>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</si>
  <si>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</si>
  <si>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</si>
  <si>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</si>
  <si>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</si>
  <si>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</si>
  <si>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</si>
  <si>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</si>
  <si>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</si>
  <si>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</si>
  <si>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</si>
  <si>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</si>
  <si>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</si>
  <si>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</si>
  <si>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</si>
  <si>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</si>
  <si>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</si>
  <si>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</si>
  <si>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</si>
  <si>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</si>
  <si>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</si>
  <si>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</si>
  <si>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</si>
  <si>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</si>
  <si>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</si>
  <si>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</si>
  <si>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</si>
  <si>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</si>
  <si>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</si>
  <si>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</si>
  <si>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</si>
  <si>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</si>
  <si>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</si>
  <si>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</si>
  <si>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</si>
  <si>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</si>
  <si>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</si>
  <si>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</si>
  <si>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</si>
  <si>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</si>
  <si>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</si>
  <si>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</si>
  <si>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</si>
  <si>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</si>
  <si>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</si>
  <si>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</si>
  <si>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</si>
  <si>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</si>
  <si>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</si>
  <si>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</si>
  <si>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</si>
  <si>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</si>
  <si>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</si>
  <si>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</si>
  <si>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</si>
  <si>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</si>
  <si>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</si>
  <si>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</si>
  <si>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</si>
  <si>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</si>
  <si>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</si>
  <si>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</si>
  <si>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</si>
  <si>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</si>
  <si>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</si>
  <si>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</si>
  <si>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</si>
  <si>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</si>
  <si>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</si>
  <si>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</si>
  <si>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</si>
  <si>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</si>
  <si>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</si>
  <si>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</si>
  <si>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</si>
  <si>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</si>
  <si>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</si>
  <si>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</si>
  <si>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</si>
  <si>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</si>
  <si>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</si>
  <si>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</si>
  <si>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</si>
  <si>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</si>
  <si>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</si>
  <si>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</si>
  <si>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</si>
  <si>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</si>
  <si>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</si>
  <si>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</si>
  <si>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</si>
  <si>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</si>
  <si>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</si>
  <si>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</si>
  <si>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</si>
  <si>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</si>
  <si>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</si>
  <si>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</si>
  <si>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</si>
  <si>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</si>
  <si>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</si>
  <si>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</si>
  <si>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</si>
  <si>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</si>
  <si>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</si>
  <si>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</si>
  <si>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</si>
  <si>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</si>
  <si>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</si>
  <si>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</si>
  <si>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</si>
  <si>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</si>
  <si>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</si>
  <si>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</si>
  <si>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</si>
  <si>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</si>
  <si>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</si>
  <si>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</si>
  <si>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</si>
  <si>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</si>
  <si>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</si>
  <si>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</si>
  <si>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</si>
  <si>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</si>
  <si>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</si>
  <si>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</si>
  <si>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</si>
  <si>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</si>
  <si>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</si>
  <si>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</si>
  <si>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</si>
  <si>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</si>
  <si>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</si>
  <si>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</si>
  <si>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</si>
  <si>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</si>
  <si>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</si>
  <si>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</si>
  <si>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</si>
  <si>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</si>
  <si>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</si>
  <si>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</si>
  <si>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</si>
  <si>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</si>
  <si>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</si>
  <si>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</si>
  <si>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</si>
  <si>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</si>
  <si>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</si>
  <si>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</si>
  <si>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</si>
  <si>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</si>
  <si>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</si>
  <si>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</si>
  <si>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</si>
  <si>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</si>
  <si>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</si>
  <si>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</si>
  <si>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</si>
  <si>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</si>
  <si>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</si>
  <si>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</si>
  <si>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</si>
  <si>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</si>
  <si>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</si>
  <si>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</si>
  <si>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</si>
  <si>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</si>
  <si>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</si>
  <si>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</si>
  <si>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</si>
  <si>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</si>
  <si>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</si>
  <si>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</si>
  <si>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</si>
  <si>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</si>
  <si>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</si>
  <si>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</si>
  <si>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</si>
  <si>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</si>
  <si>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</si>
  <si>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</si>
  <si>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</si>
  <si>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</si>
  <si>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</si>
  <si>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</si>
  <si>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</si>
  <si>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</si>
  <si>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</si>
  <si>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</si>
  <si>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</si>
  <si>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</si>
  <si>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</si>
  <si>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</si>
  <si>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</si>
  <si>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</si>
  <si>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</si>
  <si>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</si>
  <si>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</si>
  <si>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</si>
  <si>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</si>
  <si>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</si>
  <si>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</si>
  <si>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</si>
  <si>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</si>
  <si>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</si>
  <si>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</si>
  <si>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</si>
  <si>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</si>
  <si>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</si>
  <si>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</si>
  <si>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</si>
  <si>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</si>
  <si>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</si>
  <si>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</si>
  <si>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</si>
  <si>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</si>
  <si>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</si>
  <si>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</si>
  <si>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</si>
  <si>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</si>
  <si>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</si>
  <si>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</si>
  <si>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</si>
  <si>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</si>
  <si>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</si>
  <si>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</si>
  <si>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</si>
  <si>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</si>
  <si>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</si>
  <si>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</si>
  <si>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</si>
  <si>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</si>
  <si>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</si>
  <si>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</si>
  <si>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</si>
  <si>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</si>
  <si>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</si>
  <si>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</si>
  <si>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</si>
  <si>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</si>
  <si>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</si>
  <si>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</si>
  <si>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</si>
  <si>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</si>
  <si>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</si>
  <si>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</si>
  <si>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</si>
  <si>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</si>
  <si>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</si>
  <si>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</si>
  <si>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</si>
  <si>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</si>
  <si>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</si>
  <si>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</si>
  <si>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</si>
  <si>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</si>
  <si>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</si>
  <si>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</si>
  <si>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</si>
  <si>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</si>
  <si>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</si>
  <si>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</si>
  <si>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</si>
  <si>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</si>
  <si>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</si>
  <si>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</si>
  <si>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</si>
  <si>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</si>
  <si>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</si>
  <si>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</si>
  <si>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</si>
  <si>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</si>
  <si>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</si>
  <si>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</si>
  <si>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</si>
  <si>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</si>
  <si>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</si>
  <si>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</si>
  <si>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</si>
  <si>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</si>
  <si>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</si>
  <si>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</si>
  <si>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</si>
  <si>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</si>
  <si>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</si>
  <si>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</si>
  <si>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</si>
  <si>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</si>
  <si>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</si>
  <si>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</si>
  <si>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</si>
  <si>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</si>
  <si>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</si>
  <si>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</si>
  <si>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</si>
  <si>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</si>
  <si>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</si>
  <si>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</si>
  <si>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</si>
  <si>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</si>
  <si>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</si>
  <si>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</si>
  <si>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</si>
  <si>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</si>
  <si>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</si>
  <si>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</si>
  <si>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</si>
  <si>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</si>
  <si>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</si>
  <si>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</si>
  <si>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</si>
  <si>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</si>
  <si>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</si>
  <si>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</si>
  <si>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</si>
  <si>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</si>
  <si>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</si>
  <si>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</si>
  <si>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</si>
  <si>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</si>
  <si>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</si>
  <si>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</si>
  <si>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</si>
  <si>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</si>
  <si>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</si>
  <si>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</si>
  <si>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</si>
  <si>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</si>
  <si>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</si>
  <si>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</si>
  <si>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</si>
  <si>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</si>
  <si>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</si>
  <si>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</si>
  <si>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</si>
  <si>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</si>
  <si>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</si>
  <si>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</si>
  <si>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</si>
  <si>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</si>
  <si>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</si>
  <si>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</si>
  <si>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</si>
  <si>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</si>
  <si>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</si>
  <si>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</si>
  <si>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</si>
  <si>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</si>
  <si>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</si>
  <si>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</si>
  <si>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</si>
  <si>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</si>
  <si>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</si>
  <si>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</si>
  <si>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</si>
  <si>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</si>
  <si>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</si>
  <si>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</si>
  <si>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</si>
  <si>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</si>
  <si>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</si>
  <si>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</si>
  <si>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</si>
  <si>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</si>
  <si>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</si>
  <si>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</si>
  <si>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</si>
  <si>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</si>
  <si>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</si>
  <si>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</si>
  <si>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</si>
  <si>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</si>
  <si>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</si>
  <si>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</si>
  <si>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</si>
  <si>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</si>
  <si>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</si>
  <si>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</si>
  <si>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</si>
  <si>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</si>
  <si>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</si>
  <si>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</si>
  <si>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</si>
  <si>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</si>
  <si>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</si>
  <si>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</si>
  <si>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</si>
  <si>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</si>
  <si>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</si>
  <si>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</si>
  <si>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</si>
  <si>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</si>
  <si>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</si>
  <si>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</si>
  <si>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</si>
  <si>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</si>
  <si>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</si>
  <si>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</si>
  <si>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</si>
  <si>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</si>
  <si>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</si>
  <si>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</si>
  <si>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</si>
  <si>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</si>
  <si>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</si>
  <si>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</si>
  <si>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</si>
  <si>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</si>
  <si>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</si>
  <si>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</si>
  <si>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</si>
  <si>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</si>
  <si>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</si>
  <si>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</si>
  <si>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</si>
  <si>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</si>
  <si>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</si>
  <si>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</si>
  <si>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</si>
  <si>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</si>
  <si>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</si>
  <si>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</si>
  <si>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</si>
  <si>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</si>
  <si>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</si>
  <si>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</si>
  <si>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</si>
  <si>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</si>
  <si>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</si>
  <si>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</si>
  <si>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</si>
  <si>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</si>
  <si>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</si>
  <si>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</si>
  <si>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</si>
  <si>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</si>
  <si>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</si>
  <si>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</si>
  <si>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</si>
  <si>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</si>
  <si>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</si>
  <si>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</si>
  <si>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</si>
  <si>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</si>
  <si>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</si>
  <si>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</si>
  <si>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</si>
  <si>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</si>
  <si>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</si>
  <si>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</si>
  <si>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</si>
  <si>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</si>
  <si>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</si>
  <si>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</si>
  <si>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</si>
  <si>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</si>
  <si>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</si>
  <si>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</si>
  <si>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</si>
  <si>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</si>
  <si>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</si>
  <si>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</si>
  <si>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</si>
  <si>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</si>
  <si>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</si>
  <si>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</si>
  <si>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</si>
  <si>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</si>
  <si>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</si>
  <si>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</si>
  <si>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</si>
  <si>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</si>
  <si>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</si>
  <si>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</si>
  <si>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</si>
  <si>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</si>
  <si>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</si>
  <si>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</si>
  <si>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</si>
  <si>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</si>
  <si>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</si>
  <si>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</si>
  <si>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</si>
  <si>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</si>
  <si>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</si>
  <si>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</si>
  <si>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</si>
  <si>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</si>
  <si>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</si>
  <si>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</si>
  <si>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</si>
  <si>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</si>
  <si>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</si>
  <si>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</si>
  <si>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</si>
  <si>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</si>
  <si>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</si>
  <si>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</si>
  <si>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</si>
  <si>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</si>
  <si>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</si>
  <si>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</si>
  <si>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</si>
  <si>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</si>
  <si>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</si>
  <si>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</si>
  <si>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</si>
  <si>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</si>
  <si>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</si>
  <si>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</si>
  <si>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</si>
  <si>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</si>
  <si>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</si>
  <si>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</si>
  <si>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</si>
  <si>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</si>
  <si>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</si>
  <si>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</si>
  <si>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</si>
  <si>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</si>
  <si>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</si>
  <si>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</si>
  <si>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</si>
  <si>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</si>
  <si>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</si>
  <si>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</si>
  <si>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</si>
  <si>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</si>
  <si>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</si>
  <si>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</si>
  <si>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</si>
  <si>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</si>
  <si>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</si>
  <si>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</si>
  <si>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</si>
  <si>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</si>
  <si>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</si>
  <si>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</si>
  <si>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</si>
  <si>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</si>
  <si>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</si>
  <si>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</si>
  <si>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</si>
  <si>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</si>
  <si>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</si>
  <si>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</si>
  <si>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</si>
  <si>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</si>
  <si>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</si>
  <si>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</si>
  <si>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</si>
  <si>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</si>
  <si>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</si>
  <si>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</si>
  <si>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</si>
  <si>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</si>
  <si>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</si>
  <si>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</si>
  <si>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</si>
  <si>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</si>
  <si>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</si>
  <si>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</si>
  <si>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</si>
  <si>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</si>
  <si>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</si>
  <si>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</si>
  <si>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</si>
  <si>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</si>
  <si>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</si>
  <si>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</si>
  <si>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</si>
  <si>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</si>
  <si>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</si>
  <si>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</si>
  <si>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</si>
  <si>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</si>
  <si>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</si>
  <si>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</si>
  <si>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</si>
  <si>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</si>
  <si>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</si>
  <si>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</si>
  <si>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</si>
  <si>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</si>
  <si>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</si>
  <si>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</si>
  <si>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</si>
  <si>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</si>
  <si>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</si>
  <si>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</si>
  <si>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</si>
  <si>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</si>
  <si>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</si>
  <si>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</si>
  <si>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</si>
  <si>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</si>
  <si>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</si>
  <si>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</si>
  <si>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</si>
  <si>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</si>
  <si>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</si>
  <si>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</si>
  <si>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</si>
  <si>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</si>
  <si>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</si>
  <si>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</si>
  <si>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</si>
  <si>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</si>
  <si>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</si>
  <si>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</si>
  <si>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</si>
  <si>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</si>
  <si>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</si>
  <si>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</si>
  <si>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</si>
  <si>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</si>
  <si>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</si>
  <si>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</si>
  <si>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</si>
  <si>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</si>
  <si>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</si>
  <si>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</si>
  <si>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</si>
  <si>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</si>
  <si>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</si>
  <si>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</si>
  <si>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</si>
  <si>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</si>
  <si>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</si>
  <si>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</si>
  <si>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</si>
  <si>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</si>
  <si>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</si>
  <si>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</si>
  <si>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</si>
  <si>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</si>
  <si>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</si>
  <si>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</si>
  <si>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</si>
  <si>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</si>
  <si>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</si>
  <si>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</si>
  <si>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</si>
  <si>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</si>
  <si>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</si>
  <si>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</si>
  <si>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</si>
  <si>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</si>
  <si>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</si>
  <si>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</si>
  <si>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</si>
  <si>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</si>
  <si>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</si>
  <si>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</si>
  <si>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</si>
  <si>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</si>
  <si>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</si>
  <si>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</si>
  <si>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</si>
  <si>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</si>
  <si>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</si>
  <si>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</si>
  <si>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</si>
  <si>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</si>
  <si>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</si>
  <si>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</si>
  <si>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</si>
  <si>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</si>
  <si>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</si>
  <si>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</si>
  <si>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</si>
  <si>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</si>
  <si>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</si>
  <si>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</si>
  <si>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</si>
  <si>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</si>
  <si>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</si>
  <si>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</si>
  <si>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</si>
  <si>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</si>
  <si>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</si>
  <si>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</si>
  <si>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</si>
  <si>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</si>
  <si>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</si>
  <si>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</si>
  <si>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</si>
  <si>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</si>
  <si>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</si>
  <si>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</si>
  <si>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</si>
  <si>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</si>
  <si>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</si>
  <si>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</si>
  <si>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</si>
  <si>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</si>
  <si>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</si>
  <si>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</si>
  <si>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</si>
  <si>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</si>
  <si>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</si>
  <si>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</si>
  <si>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</si>
  <si>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</si>
  <si>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</si>
  <si>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</si>
  <si>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</si>
  <si>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</si>
  <si>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</si>
  <si>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</si>
  <si>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</si>
  <si>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</si>
  <si>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</si>
  <si>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</si>
  <si>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</si>
  <si>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</si>
  <si>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</si>
  <si>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</si>
  <si>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</si>
  <si>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</si>
  <si>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</si>
  <si>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</si>
  <si>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</si>
  <si>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</si>
  <si>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</si>
  <si>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</si>
  <si>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</si>
  <si>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</si>
  <si>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</si>
  <si>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</si>
  <si>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</si>
  <si>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</si>
  <si>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</si>
  <si>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</si>
  <si>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</si>
  <si>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</si>
  <si>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</si>
  <si>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</si>
  <si>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</si>
  <si>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</si>
  <si>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</si>
  <si>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</si>
  <si>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</si>
  <si>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</si>
  <si>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</si>
  <si>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</si>
  <si>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</si>
  <si>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</si>
  <si>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</si>
  <si>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</si>
  <si>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</si>
  <si>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</si>
  <si>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</si>
  <si>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</si>
  <si>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</si>
  <si>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</si>
  <si>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</si>
  <si>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</si>
  <si>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</si>
  <si>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</si>
  <si>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</si>
  <si>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</si>
  <si>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</si>
  <si>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</si>
  <si>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</si>
  <si>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</si>
  <si>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</si>
  <si>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</si>
  <si>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</si>
  <si>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</si>
  <si>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</si>
  <si>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</si>
  <si>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</si>
  <si>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</si>
  <si>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</si>
  <si>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</si>
  <si>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</si>
  <si>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</si>
  <si>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</si>
  <si>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</si>
  <si>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</si>
  <si>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</si>
  <si>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</si>
  <si>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</si>
  <si>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</si>
  <si>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</si>
  <si>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</si>
  <si>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</si>
  <si>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</si>
  <si>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</si>
  <si>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</si>
  <si>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</si>
  <si>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</si>
  <si>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</si>
  <si>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</si>
  <si>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</si>
  <si>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</si>
  <si>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</si>
  <si>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</si>
  <si>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</si>
  <si>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</si>
  <si>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</si>
  <si>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</si>
  <si>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</si>
  <si>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</si>
  <si>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</si>
  <si>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</si>
  <si>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</si>
  <si>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</si>
  <si>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</si>
  <si>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</si>
  <si>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</si>
  <si>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</si>
  <si>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</si>
  <si>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</si>
  <si>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</si>
  <si>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</si>
  <si>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</si>
  <si>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</si>
  <si>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</si>
  <si>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</si>
  <si>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</si>
  <si>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</si>
  <si>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</si>
  <si>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</si>
  <si>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</si>
  <si>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</si>
  <si>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</si>
  <si>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</si>
  <si>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</si>
  <si>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</si>
  <si>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</si>
  <si>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</si>
  <si>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</si>
  <si>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</si>
  <si>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</si>
  <si>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</si>
  <si>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</si>
  <si>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</si>
  <si>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</si>
  <si>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</si>
  <si>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</si>
  <si>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</si>
  <si>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</si>
  <si>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</si>
  <si>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</si>
  <si>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</si>
  <si>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</si>
  <si>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</si>
  <si>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</si>
  <si>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</si>
  <si>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</si>
  <si>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</si>
  <si>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</si>
  <si>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</si>
  <si>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</si>
  <si>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</si>
  <si>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</si>
  <si>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</si>
  <si>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</si>
  <si>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</si>
  <si>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</si>
  <si>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</si>
  <si>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</si>
  <si>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</si>
  <si>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</si>
  <si>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</si>
  <si>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</si>
  <si>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</si>
  <si>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</si>
  <si>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</si>
  <si>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</si>
  <si>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</si>
  <si>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</si>
  <si>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</si>
  <si>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</si>
  <si>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</si>
  <si>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</si>
  <si>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</si>
  <si>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</si>
  <si>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</si>
  <si>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</si>
  <si>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</si>
  <si>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</si>
  <si>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</si>
  <si>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</si>
  <si>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</si>
  <si>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</si>
  <si>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</si>
  <si>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</si>
  <si>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</si>
  <si>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</si>
  <si>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</si>
  <si>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</si>
  <si>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</si>
  <si>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</si>
  <si>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</si>
  <si>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</si>
  <si>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</si>
  <si>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</si>
  <si>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</si>
  <si>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</si>
  <si>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</si>
  <si>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</si>
  <si>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</si>
  <si>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</si>
  <si>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</si>
  <si>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</si>
  <si>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</si>
  <si>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</si>
  <si>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</si>
  <si>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</si>
  <si>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</si>
  <si>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</si>
  <si>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</si>
  <si>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</si>
  <si>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</si>
  <si>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</si>
  <si>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</si>
  <si>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</si>
  <si>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</si>
  <si>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</si>
  <si>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</si>
  <si>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</si>
  <si>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</si>
  <si>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</si>
  <si>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</si>
  <si>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</si>
  <si>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</si>
  <si>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</si>
  <si>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</si>
  <si>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</si>
  <si>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</si>
  <si>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</si>
  <si>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</si>
  <si>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</si>
  <si>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</si>
  <si>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</si>
  <si>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</si>
  <si>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</si>
  <si>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</si>
  <si>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</si>
  <si>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</si>
  <si>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</si>
  <si>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</si>
  <si>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</si>
  <si>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</si>
  <si>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</si>
  <si>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</si>
  <si>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</si>
  <si>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</si>
  <si>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</si>
  <si>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</si>
  <si>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</si>
  <si>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</si>
  <si>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</si>
  <si>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</si>
  <si>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</si>
  <si>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</si>
  <si>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</si>
  <si>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</si>
  <si>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</si>
  <si>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</si>
  <si>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</si>
  <si>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</si>
  <si>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</si>
  <si>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</si>
  <si>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</si>
  <si>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</si>
  <si>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</si>
  <si>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</si>
  <si>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</si>
  <si>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</si>
  <si>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</si>
  <si>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</si>
  <si>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</si>
  <si>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</si>
  <si>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</si>
  <si>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</si>
  <si>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</si>
  <si>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</si>
  <si>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</si>
  <si>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</si>
  <si>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</si>
  <si>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</si>
  <si>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</si>
  <si>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</si>
  <si>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</si>
  <si>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</si>
  <si>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</si>
  <si>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</si>
  <si>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</si>
  <si>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</si>
  <si>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</si>
  <si>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</si>
  <si>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</si>
  <si>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</si>
  <si>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</si>
  <si>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</si>
  <si>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</si>
  <si>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</si>
  <si>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</si>
  <si>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</si>
  <si>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</si>
  <si>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</si>
  <si>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</si>
  <si>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</si>
  <si>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</si>
  <si>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</si>
  <si>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</si>
  <si>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</si>
  <si>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</si>
  <si>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</si>
  <si>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</si>
  <si>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</si>
  <si>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</si>
  <si>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</si>
  <si>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</si>
  <si>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</si>
  <si>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</si>
  <si>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</si>
  <si>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</si>
  <si>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</si>
  <si>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</si>
  <si>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</si>
  <si>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</si>
  <si>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</si>
  <si>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</si>
  <si>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</si>
  <si>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</si>
  <si>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</si>
  <si>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</si>
  <si>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</si>
  <si>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</si>
  <si>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</si>
  <si>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</si>
  <si>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</si>
  <si>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</si>
  <si>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</si>
  <si>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</si>
  <si>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</si>
  <si>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</si>
  <si>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</si>
  <si>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</si>
  <si>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</si>
  <si>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</si>
  <si>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</si>
  <si>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</si>
  <si>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</si>
  <si>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</si>
  <si>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</si>
  <si>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</si>
  <si>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</si>
  <si>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</si>
  <si>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</si>
  <si>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</si>
  <si>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</si>
  <si>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</si>
  <si>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</si>
  <si>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</si>
  <si>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</si>
  <si>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</si>
  <si>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</si>
  <si>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</si>
  <si>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</si>
  <si>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</si>
  <si>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</si>
  <si>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</si>
  <si>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</si>
  <si>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</si>
  <si>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</si>
  <si>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</si>
  <si>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</si>
  <si>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</si>
  <si>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</si>
  <si>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</si>
  <si>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</si>
  <si>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</si>
  <si>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</si>
  <si>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</si>
  <si>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</si>
  <si>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</si>
  <si>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</si>
  <si>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</si>
  <si>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</si>
  <si>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</si>
  <si>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</si>
  <si>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</si>
  <si>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</si>
  <si>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</si>
  <si>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</si>
  <si>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</si>
  <si>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</si>
  <si>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</si>
  <si>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</si>
  <si>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</si>
  <si>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</si>
  <si>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</si>
  <si>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</si>
  <si>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</si>
  <si>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</si>
  <si>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</si>
  <si>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</si>
  <si>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</si>
  <si>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</si>
  <si>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</si>
  <si>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</si>
  <si>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</si>
  <si>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</si>
  <si>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</si>
  <si>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</si>
  <si>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</si>
  <si>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</si>
  <si>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</si>
  <si>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</si>
  <si>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</si>
  <si>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</si>
  <si>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</si>
  <si>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</si>
  <si>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</si>
  <si>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</si>
  <si>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</si>
  <si>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</si>
  <si>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</si>
  <si>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</si>
  <si>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</si>
  <si>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</si>
  <si>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</si>
  <si>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</si>
  <si>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</si>
  <si>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</si>
  <si>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</si>
  <si>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</si>
  <si>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</si>
  <si>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</si>
  <si>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</si>
  <si>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</si>
  <si>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</si>
  <si>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</si>
  <si>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</si>
  <si>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</si>
  <si>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</si>
  <si>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</si>
  <si>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</si>
  <si>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</si>
  <si>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</si>
  <si>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</si>
  <si>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</si>
  <si>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</si>
  <si>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</si>
  <si>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</si>
  <si>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</si>
  <si>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</si>
  <si>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</si>
  <si>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</si>
  <si>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</si>
  <si>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</si>
  <si>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</si>
  <si>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</si>
  <si>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</si>
  <si>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</si>
  <si>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</si>
  <si>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</si>
  <si>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</si>
  <si>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</si>
  <si>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</si>
  <si>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</si>
  <si>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</si>
  <si>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</si>
  <si>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</si>
  <si>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</si>
  <si>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</si>
  <si>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</si>
  <si>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</si>
  <si>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</si>
  <si>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</si>
  <si>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</si>
  <si>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</si>
  <si>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</si>
  <si>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</si>
  <si>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</si>
  <si>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</si>
  <si>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</si>
  <si>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</si>
  <si>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</si>
  <si>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</si>
  <si>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</si>
  <si>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</si>
  <si>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</si>
  <si>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</si>
  <si>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</si>
  <si>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</si>
  <si>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</si>
  <si>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</si>
  <si>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</si>
  <si>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</si>
  <si>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</si>
  <si>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</si>
  <si>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</si>
  <si>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</si>
  <si>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</si>
  <si>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</si>
  <si>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</si>
  <si>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</si>
  <si>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</si>
  <si>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</si>
  <si>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</si>
  <si>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</si>
  <si>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</si>
  <si>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</si>
  <si>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</si>
  <si>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</si>
  <si>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</si>
  <si>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</si>
  <si>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</si>
  <si>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</si>
  <si>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</si>
  <si>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</si>
  <si>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</si>
  <si>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</si>
  <si>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</si>
  <si>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</si>
  <si>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</si>
  <si>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</si>
  <si>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</si>
  <si>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</si>
  <si>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</si>
  <si>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</si>
  <si>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</si>
  <si>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</si>
  <si>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</si>
  <si>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</si>
  <si>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</si>
  <si>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</si>
  <si>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</si>
  <si>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</si>
  <si>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</si>
  <si>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</si>
  <si>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</si>
  <si>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</si>
  <si>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</si>
  <si>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</si>
  <si>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</si>
  <si>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</si>
  <si>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</si>
  <si>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</si>
  <si>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</si>
  <si>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</si>
  <si>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</si>
  <si>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</si>
  <si>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</si>
  <si>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</si>
  <si>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</si>
  <si>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</si>
  <si>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</si>
  <si>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</si>
  <si>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</si>
  <si>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</si>
  <si>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</si>
  <si>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</si>
  <si>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</si>
  <si>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</si>
  <si>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</si>
  <si>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</si>
  <si>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</si>
  <si>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</si>
  <si>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</si>
  <si>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</si>
  <si>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</si>
  <si>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</si>
  <si>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</si>
  <si>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</si>
  <si>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</si>
  <si>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</si>
  <si>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</si>
  <si>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</si>
  <si>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</si>
  <si>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</si>
  <si>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</si>
  <si>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</si>
  <si>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</si>
  <si>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</si>
  <si>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</si>
  <si>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</si>
  <si>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</si>
  <si>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</si>
  <si>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</si>
  <si>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</si>
  <si>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</si>
  <si>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</si>
  <si>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</si>
  <si>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</si>
  <si>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</si>
  <si>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</si>
  <si>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</si>
  <si>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</si>
  <si>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</si>
  <si>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</si>
  <si>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</si>
  <si>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</si>
  <si>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</si>
  <si>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</si>
  <si>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</si>
  <si>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</si>
  <si>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</si>
  <si>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</si>
  <si>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</si>
  <si>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</si>
  <si>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</si>
  <si>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</si>
  <si>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</si>
  <si>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</si>
  <si>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</si>
  <si>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</si>
  <si>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</si>
  <si>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</si>
  <si>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</si>
  <si>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</si>
  <si>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</si>
  <si>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</si>
  <si>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</si>
  <si>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</si>
  <si>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</si>
  <si>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</si>
  <si>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</si>
  <si>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</si>
  <si>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</si>
  <si>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</si>
  <si>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</si>
  <si>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</si>
  <si>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</si>
  <si>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</si>
  <si>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</si>
  <si>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</si>
  <si>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</si>
  <si>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</si>
  <si>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</si>
  <si>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</si>
  <si>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</si>
  <si>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</si>
  <si>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</si>
  <si>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</si>
  <si>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</si>
  <si>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</si>
  <si>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</si>
  <si>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</si>
  <si>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</si>
  <si>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</si>
  <si>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</si>
  <si>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</si>
  <si>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</si>
  <si>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</si>
  <si>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</si>
  <si>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</si>
  <si>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</si>
  <si>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</si>
  <si>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</si>
  <si>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</si>
  <si>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</si>
  <si>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</si>
  <si>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</si>
  <si>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</si>
  <si>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</si>
  <si>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</si>
  <si>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</si>
  <si>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</si>
  <si>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</si>
  <si>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</si>
  <si>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</si>
  <si>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</si>
  <si>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</si>
  <si>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</si>
  <si>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</si>
  <si>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</si>
  <si>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</si>
  <si>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</si>
  <si>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</si>
  <si>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</si>
  <si>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</si>
  <si>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</si>
  <si>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</si>
  <si>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</si>
  <si>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</si>
  <si>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</si>
  <si>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</si>
  <si>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</si>
  <si>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</si>
  <si>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</si>
  <si>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</si>
  <si>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</si>
  <si>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</si>
  <si>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</si>
  <si>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</si>
  <si>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</si>
  <si>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</si>
  <si>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</si>
  <si>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</si>
  <si>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</si>
  <si>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</si>
  <si>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</si>
  <si>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</si>
  <si>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</si>
  <si>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</si>
  <si>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</si>
  <si>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</si>
  <si>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</si>
  <si>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</si>
  <si>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</si>
  <si>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</si>
  <si>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</si>
  <si>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</si>
  <si>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</si>
  <si>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</si>
  <si>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</si>
  <si>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</si>
  <si>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</si>
  <si>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</si>
  <si>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</si>
  <si>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</si>
  <si>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</si>
  <si>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</si>
  <si>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</si>
  <si>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</si>
  <si>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</si>
  <si>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</si>
  <si>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</si>
  <si>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</si>
  <si>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</si>
  <si>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</si>
  <si>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</si>
  <si>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</si>
  <si>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</si>
  <si>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</si>
  <si>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</si>
  <si>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</si>
  <si>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</si>
  <si>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</si>
  <si>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</si>
  <si>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</si>
  <si>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</si>
  <si>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</si>
  <si>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</si>
  <si>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</si>
  <si>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</si>
  <si>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</si>
  <si>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</si>
  <si>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</si>
  <si>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</si>
  <si>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</si>
  <si>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</si>
  <si>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</si>
  <si>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</si>
  <si>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</si>
  <si>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</si>
  <si>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</si>
  <si>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</si>
  <si>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</si>
  <si>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</si>
  <si>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</si>
  <si>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</si>
  <si>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</si>
  <si>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</si>
  <si>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</si>
  <si>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</si>
  <si>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</si>
  <si>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</si>
  <si>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</si>
  <si>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</si>
  <si>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</si>
  <si>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</si>
  <si>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</si>
  <si>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</si>
  <si>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</si>
  <si>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</si>
  <si>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</si>
  <si>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</si>
  <si>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</si>
  <si>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</si>
  <si>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</si>
  <si>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</si>
  <si>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</si>
  <si>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</si>
  <si>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</si>
  <si>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</si>
  <si>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</si>
  <si>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</si>
  <si>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</si>
  <si>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</si>
  <si>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</si>
  <si>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</si>
  <si>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</si>
  <si>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</si>
  <si>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</si>
  <si>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</si>
  <si>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</si>
  <si>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</si>
  <si>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</si>
  <si>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</si>
  <si>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</si>
  <si>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</si>
  <si>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</si>
  <si>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</si>
  <si>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</si>
  <si>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</si>
  <si>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</si>
  <si>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</si>
  <si>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</si>
  <si>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</si>
  <si>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</si>
  <si>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</si>
  <si>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</si>
  <si>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</si>
  <si>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</si>
  <si>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</si>
  <si>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</si>
  <si>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</si>
  <si>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</si>
  <si>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</si>
  <si>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</si>
  <si>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</si>
  <si>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</si>
  <si>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</si>
  <si>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</si>
  <si>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</si>
  <si>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</si>
  <si>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</si>
  <si>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</si>
  <si>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</si>
  <si>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</si>
  <si>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</si>
  <si>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</si>
  <si>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</si>
  <si>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</si>
  <si>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</si>
  <si>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</si>
  <si>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</si>
  <si>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</si>
  <si>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</si>
  <si>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</si>
  <si>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</si>
  <si>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</si>
  <si>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</si>
  <si>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</si>
  <si>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</si>
  <si>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</si>
  <si>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</si>
  <si>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</si>
  <si>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</si>
  <si>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</si>
  <si>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</si>
  <si>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</si>
  <si>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</si>
  <si>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</si>
  <si>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</si>
  <si>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</si>
  <si>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</si>
  <si>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</si>
  <si>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</si>
  <si>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</si>
  <si>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</si>
  <si>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</si>
  <si>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</si>
  <si>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</si>
  <si>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</si>
  <si>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</si>
  <si>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</si>
  <si>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</si>
  <si>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</si>
  <si>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</si>
  <si>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</si>
  <si>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</si>
  <si>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</si>
  <si>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</si>
  <si>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</si>
  <si>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</si>
  <si>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</si>
  <si>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</si>
  <si>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</si>
  <si>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</si>
  <si>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</si>
  <si>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</si>
  <si>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</si>
  <si>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</si>
  <si>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</si>
  <si>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</si>
  <si>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</si>
  <si>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</si>
  <si>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</si>
  <si>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</si>
  <si>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</si>
  <si>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</si>
  <si>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</si>
  <si>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</si>
  <si>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</si>
  <si>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</si>
  <si>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</si>
  <si>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</si>
  <si>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</si>
  <si>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</si>
  <si>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</si>
  <si>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</si>
  <si>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</si>
  <si>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</si>
  <si>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</si>
  <si>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</si>
  <si>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</si>
  <si>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</si>
  <si>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</si>
  <si>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</si>
  <si>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</si>
  <si>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</si>
  <si>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</si>
  <si>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</si>
  <si>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</si>
  <si>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</si>
  <si>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</si>
  <si>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</si>
  <si>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</si>
  <si>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</si>
  <si>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</si>
  <si>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</si>
  <si>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</si>
  <si>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</si>
  <si>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</si>
  <si>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</si>
  <si>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</si>
  <si>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</si>
  <si>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</si>
  <si>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</si>
  <si>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</si>
  <si>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</si>
  <si>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</si>
  <si>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</si>
  <si>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</si>
  <si>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</si>
  <si>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</si>
  <si>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</si>
  <si>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</si>
  <si>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</si>
  <si>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</si>
  <si>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</si>
  <si>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</si>
  <si>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</si>
  <si>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</si>
  <si>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</si>
  <si>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</si>
  <si>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</si>
  <si>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</si>
  <si>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</si>
  <si>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</si>
  <si>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</si>
  <si>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</si>
  <si>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</si>
  <si>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</si>
  <si>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</si>
  <si>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</si>
  <si>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</si>
  <si>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</si>
  <si>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</si>
  <si>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</si>
  <si>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</si>
  <si>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</si>
  <si>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</si>
  <si>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</si>
  <si>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</si>
  <si>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</si>
  <si>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</si>
  <si>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</si>
  <si>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</si>
  <si>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</si>
  <si>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</si>
  <si>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</si>
  <si>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</si>
  <si>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</si>
  <si>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</si>
  <si>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</si>
  <si>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</si>
  <si>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</si>
  <si>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</si>
  <si>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</si>
  <si>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</si>
  <si>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</si>
  <si>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</si>
  <si>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</si>
  <si>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</si>
  <si>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</si>
  <si>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</si>
  <si>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</si>
  <si>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</si>
  <si>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</si>
  <si>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</si>
  <si>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</si>
  <si>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</si>
  <si>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</si>
  <si>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</si>
  <si>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</si>
  <si>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</si>
  <si>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</si>
  <si>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</si>
  <si>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</si>
  <si>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</si>
  <si>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</si>
  <si>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</si>
  <si>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</si>
  <si>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</si>
  <si>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</si>
  <si>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</si>
  <si>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</si>
  <si>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</si>
  <si>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</si>
  <si>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</si>
  <si>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</si>
  <si>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</si>
  <si>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</si>
  <si>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</si>
  <si>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</si>
  <si>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</si>
  <si>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</si>
  <si>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</si>
  <si>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</si>
  <si>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</si>
  <si>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</si>
  <si>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</si>
  <si>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</si>
  <si>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</si>
  <si>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</si>
  <si>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</si>
  <si>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</si>
  <si>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</si>
  <si>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</si>
  <si>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</si>
  <si>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</si>
  <si>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</si>
  <si>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</si>
  <si>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</si>
  <si>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</si>
  <si>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</si>
  <si>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</si>
  <si>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</si>
  <si>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</si>
  <si>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</si>
  <si>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</si>
  <si>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</si>
  <si>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</si>
  <si>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</si>
  <si>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</si>
  <si>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</si>
  <si>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</si>
  <si>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</si>
  <si>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</si>
  <si>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</si>
  <si>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</si>
  <si>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</si>
  <si>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</si>
  <si>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</si>
  <si>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</si>
  <si>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</si>
  <si>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</si>
  <si>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</si>
  <si>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</si>
  <si>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</si>
  <si>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</si>
  <si>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</si>
  <si>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</si>
  <si>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</si>
  <si>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</si>
  <si>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</si>
  <si>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</si>
  <si>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</si>
  <si>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</si>
  <si>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</si>
  <si>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</si>
  <si>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</si>
  <si>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</si>
  <si>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</si>
  <si>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</si>
  <si>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</si>
  <si>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</si>
  <si>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</si>
  <si>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</si>
  <si>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</si>
  <si>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</si>
  <si>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</si>
  <si>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</si>
  <si>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</si>
  <si>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</si>
  <si>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</si>
  <si>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</si>
  <si>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</si>
  <si>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</si>
  <si>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</si>
  <si>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</si>
  <si>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</si>
  <si>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</si>
  <si>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</si>
  <si>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</si>
  <si>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</si>
  <si>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</si>
  <si>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</si>
  <si>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</si>
  <si>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</si>
  <si>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</si>
  <si>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</si>
  <si>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</si>
  <si>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</si>
  <si>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</si>
  <si>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</si>
  <si>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</si>
  <si>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</si>
  <si>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</si>
  <si>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</si>
  <si>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</si>
  <si>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</si>
  <si>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</si>
  <si>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</si>
  <si>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</si>
  <si>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</si>
  <si>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</si>
  <si>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</si>
  <si>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</si>
  <si>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</si>
  <si>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</si>
  <si>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</si>
  <si>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</si>
  <si>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</si>
  <si>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</si>
  <si>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</si>
  <si>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</si>
  <si>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</si>
  <si>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</si>
  <si>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</si>
  <si>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</si>
  <si>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</si>
  <si>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</si>
  <si>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</si>
  <si>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</si>
  <si>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</si>
  <si>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</si>
  <si>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</si>
  <si>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</si>
  <si>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</si>
  <si>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</si>
  <si>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</si>
  <si>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</si>
  <si>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</si>
  <si>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</si>
  <si>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</si>
  <si>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</si>
  <si>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</si>
  <si>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</si>
  <si>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</si>
  <si>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</si>
  <si>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</si>
  <si>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</si>
  <si>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</si>
  <si>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</si>
  <si>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</si>
  <si>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</si>
  <si>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</si>
  <si>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</si>
  <si>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</si>
  <si>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</si>
  <si>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</si>
  <si>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</si>
  <si>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</si>
  <si>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</si>
  <si>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</si>
  <si>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</si>
  <si>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</si>
  <si>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</si>
  <si>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</si>
  <si>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</si>
  <si>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</si>
  <si>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</si>
  <si>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</si>
  <si>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</si>
  <si>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</si>
  <si>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</si>
  <si>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</si>
  <si>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</si>
  <si>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</si>
  <si>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</si>
  <si>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</si>
  <si>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</si>
  <si>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</si>
  <si>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</si>
  <si>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</si>
  <si>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</si>
  <si>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</si>
  <si>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</si>
  <si>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</si>
  <si>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</si>
  <si>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</si>
  <si>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</si>
  <si>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</si>
  <si>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</si>
  <si>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</si>
  <si>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</si>
  <si>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</si>
  <si>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</si>
  <si>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</si>
  <si>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</si>
  <si>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</si>
  <si>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</si>
  <si>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</si>
  <si>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</si>
  <si>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</si>
  <si>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</si>
  <si>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</si>
  <si>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</si>
  <si>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</si>
  <si>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</si>
  <si>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</si>
  <si>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</si>
  <si>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</si>
  <si>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</si>
  <si>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</si>
  <si>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</si>
  <si>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</si>
  <si>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</si>
  <si>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</si>
  <si>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</si>
  <si>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</si>
  <si>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</si>
  <si>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</si>
  <si>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</si>
  <si>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</si>
  <si>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</si>
  <si>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</si>
  <si>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</si>
  <si>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</si>
  <si>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</si>
  <si>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</si>
  <si>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</si>
  <si>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</si>
  <si>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</si>
  <si>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</si>
  <si>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</si>
  <si>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</si>
  <si>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</si>
  <si>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</si>
  <si>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</si>
  <si>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</si>
  <si>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</si>
  <si>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</si>
  <si>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</si>
  <si>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</si>
  <si>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</si>
  <si>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</si>
  <si>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</si>
  <si>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</si>
  <si>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</si>
  <si>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</si>
  <si>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</si>
  <si>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</si>
  <si>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</si>
  <si>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</si>
  <si>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</si>
  <si>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</si>
  <si>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</si>
  <si>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</si>
  <si>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</si>
  <si>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</si>
  <si>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</si>
  <si>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</si>
  <si>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</si>
  <si>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</si>
  <si>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</si>
  <si>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</si>
  <si>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</si>
  <si>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</si>
  <si>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</si>
  <si>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</si>
  <si>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</si>
  <si>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</si>
  <si>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</si>
  <si>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</si>
  <si>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</si>
  <si>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</si>
  <si>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</si>
  <si>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</si>
  <si>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</si>
  <si>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</si>
  <si>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</si>
  <si>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</si>
  <si>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</si>
  <si>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</si>
  <si>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</si>
  <si>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</si>
  <si>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</si>
  <si>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</si>
  <si>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</si>
  <si>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</si>
  <si>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</si>
  <si>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</si>
  <si>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</si>
  <si>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</si>
  <si>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</si>
  <si>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</si>
  <si>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</si>
  <si>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</si>
  <si>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</si>
  <si>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</si>
  <si>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</si>
  <si>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</si>
  <si>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</si>
  <si>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</si>
  <si>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</si>
  <si>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</si>
  <si>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</si>
  <si>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</si>
  <si>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</si>
  <si>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</si>
  <si>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</si>
  <si>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</si>
  <si>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</si>
  <si>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</si>
  <si>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</si>
  <si>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</si>
  <si>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</si>
  <si>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</si>
  <si>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</si>
  <si>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</si>
  <si>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</si>
  <si>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</si>
  <si>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</si>
  <si>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</si>
  <si>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</si>
  <si>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</si>
  <si>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</si>
  <si>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</si>
  <si>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</si>
  <si>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</si>
  <si>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</si>
  <si>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</si>
  <si>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</si>
  <si>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</si>
  <si>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</si>
  <si>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</si>
  <si>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</si>
  <si>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</si>
  <si>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</si>
  <si>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</si>
  <si>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</si>
  <si>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</si>
  <si>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</si>
  <si>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</si>
  <si>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</si>
  <si>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</si>
  <si>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</si>
  <si>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</si>
  <si>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</si>
  <si>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</si>
  <si>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</si>
  <si>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</si>
  <si>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</si>
  <si>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</si>
  <si>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</si>
  <si>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</si>
  <si>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</si>
  <si>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</si>
  <si>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</si>
  <si>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</si>
  <si>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</si>
  <si>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</si>
  <si>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</si>
  <si>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</si>
  <si>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</si>
  <si>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</si>
  <si>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</si>
  <si>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</si>
  <si>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</si>
  <si>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</si>
  <si>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</si>
  <si>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</si>
  <si>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</si>
  <si>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</si>
  <si>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</si>
  <si>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</si>
  <si>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</si>
  <si>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</si>
  <si>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</si>
  <si>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</si>
  <si>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</si>
  <si>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</si>
  <si>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</si>
  <si>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</si>
  <si>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</si>
  <si>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</si>
  <si>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</si>
  <si>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</si>
  <si>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</si>
  <si>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</si>
  <si>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</si>
  <si>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</si>
  <si>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</si>
  <si>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</si>
  <si>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</si>
  <si>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</si>
  <si>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</si>
  <si>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</si>
  <si>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</si>
  <si>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</si>
  <si>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</si>
  <si>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</si>
  <si>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</si>
  <si>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</si>
  <si>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</si>
  <si>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</si>
  <si>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</si>
  <si>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</si>
  <si>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</si>
  <si>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</si>
  <si>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</si>
  <si>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</si>
  <si>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</si>
  <si>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</si>
  <si>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</si>
  <si>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</si>
  <si>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</si>
  <si>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</si>
  <si>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</si>
  <si>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</si>
  <si>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</si>
  <si>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</si>
  <si>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</si>
  <si>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</si>
  <si>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</si>
  <si>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</si>
  <si>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</si>
  <si>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</si>
  <si>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</si>
  <si>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</si>
  <si>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</si>
  <si>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</si>
  <si>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</si>
  <si>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</si>
  <si>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</si>
  <si>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</si>
  <si>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</si>
  <si>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</si>
  <si>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</si>
  <si>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</si>
  <si>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</si>
  <si>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</si>
  <si>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</si>
  <si>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</si>
  <si>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</si>
  <si>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</si>
  <si>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</si>
  <si>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</si>
  <si>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</si>
  <si>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</si>
  <si>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</si>
  <si>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</si>
  <si>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</si>
  <si>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</si>
  <si>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</si>
  <si>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</si>
  <si>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</si>
  <si>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</si>
  <si>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</si>
  <si>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</si>
  <si>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</si>
  <si>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</si>
  <si>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</si>
  <si>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</si>
  <si>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</si>
  <si>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</si>
  <si>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</si>
  <si>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</si>
  <si>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</si>
  <si>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</si>
  <si>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</si>
  <si>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</si>
  <si>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</si>
  <si>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</si>
  <si>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</si>
  <si>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</si>
  <si>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</si>
  <si>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</si>
  <si>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</si>
  <si>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</si>
  <si>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</si>
  <si>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</si>
  <si>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</si>
  <si>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</si>
  <si>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</si>
  <si>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</si>
  <si>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</si>
  <si>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</si>
  <si>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</si>
  <si>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</si>
  <si>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</si>
  <si>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</si>
  <si>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</si>
  <si>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</si>
  <si>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</si>
  <si>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</si>
  <si>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</si>
  <si>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</si>
  <si>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</si>
  <si>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</si>
  <si>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</si>
  <si>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</si>
  <si>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</si>
  <si>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</si>
  <si>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</si>
  <si>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</si>
  <si>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</si>
  <si>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</si>
  <si>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</si>
  <si>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</si>
  <si>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</si>
  <si>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</si>
  <si>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</si>
  <si>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</si>
  <si>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</si>
  <si>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</si>
  <si>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</si>
  <si>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</si>
  <si>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</si>
  <si>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</si>
  <si>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</si>
  <si>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</si>
  <si>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</si>
  <si>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</si>
  <si>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</si>
  <si>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</si>
  <si>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</si>
  <si>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</si>
  <si>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</si>
  <si>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</si>
  <si>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</si>
  <si>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</si>
  <si>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</si>
  <si>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</si>
  <si>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</si>
  <si>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</si>
  <si>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</si>
  <si>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</si>
  <si>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</si>
  <si>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</si>
  <si>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</si>
  <si>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</si>
  <si>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</si>
  <si>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</si>
  <si>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</si>
  <si>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</si>
  <si>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</si>
  <si>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</si>
  <si>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</si>
  <si>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</si>
  <si>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</si>
  <si>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</si>
  <si>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</si>
  <si>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</si>
  <si>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</si>
  <si>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</si>
  <si>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</si>
  <si>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</si>
  <si>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</si>
  <si>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</si>
  <si>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</si>
  <si>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</si>
  <si>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</si>
  <si>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</si>
  <si>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</si>
  <si>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</si>
  <si>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</si>
  <si>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</si>
  <si>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</si>
  <si>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</si>
  <si>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</si>
  <si>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</si>
  <si>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</si>
  <si>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</si>
  <si>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</si>
  <si>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</si>
  <si>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</si>
  <si>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</si>
  <si>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</si>
  <si>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</si>
  <si>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</si>
  <si>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</si>
  <si>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</si>
  <si>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</si>
  <si>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</si>
  <si>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</si>
  <si>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</si>
  <si>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</si>
  <si>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</si>
  <si>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</si>
  <si>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</si>
  <si>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</si>
  <si>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</si>
  <si>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</si>
  <si>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</si>
  <si>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</si>
  <si>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</si>
  <si>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</si>
  <si>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</si>
  <si>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</si>
  <si>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</si>
  <si>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</si>
  <si>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</si>
  <si>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</si>
  <si>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</si>
  <si>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</si>
  <si>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</si>
  <si>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</si>
  <si>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</si>
  <si>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</si>
  <si>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</si>
  <si>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</si>
  <si>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</si>
  <si>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</si>
  <si>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</si>
  <si>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</si>
  <si>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</si>
  <si>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</si>
  <si>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</si>
  <si>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</si>
  <si>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</si>
  <si>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</si>
  <si>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</si>
  <si>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</si>
  <si>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</si>
  <si>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</si>
  <si>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</si>
  <si>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</si>
  <si>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</si>
  <si>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</si>
  <si>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</si>
  <si>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</si>
  <si>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</si>
  <si>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</si>
  <si>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</si>
  <si>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</si>
  <si>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</si>
  <si>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</si>
  <si>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</si>
  <si>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</si>
  <si>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</si>
  <si>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</si>
  <si>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</si>
  <si>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</si>
  <si>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</si>
  <si>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</si>
  <si>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</si>
  <si>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</si>
  <si>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</si>
  <si>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</si>
  <si>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</si>
  <si>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</si>
  <si>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</si>
  <si>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</si>
  <si>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</si>
  <si>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</si>
  <si>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</si>
  <si>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</si>
  <si>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</si>
  <si>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</si>
  <si>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</si>
  <si>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</si>
  <si>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</si>
  <si>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</si>
  <si>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</si>
  <si>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</si>
  <si>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</si>
  <si>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</si>
  <si>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</si>
  <si>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</si>
  <si>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</si>
  <si>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</si>
  <si>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</si>
  <si>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</si>
  <si>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</si>
  <si>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</si>
  <si>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</si>
  <si>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</si>
  <si>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</si>
  <si>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</si>
  <si>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</si>
  <si>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</si>
  <si>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</si>
  <si>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</si>
  <si>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</si>
  <si>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</si>
  <si>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</si>
  <si>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</si>
  <si>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</si>
  <si>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</si>
  <si>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</si>
  <si>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</si>
  <si>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</si>
  <si>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</si>
  <si>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</si>
  <si>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</si>
  <si>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</si>
  <si>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</si>
  <si>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</si>
  <si>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</si>
  <si>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</si>
  <si>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</si>
  <si>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</si>
  <si>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</si>
  <si>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</si>
  <si>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</si>
  <si>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</si>
  <si>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</si>
  <si>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</si>
  <si>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</si>
  <si>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</si>
  <si>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</si>
  <si>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</si>
  <si>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</si>
  <si>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</si>
  <si>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</si>
  <si>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</si>
  <si>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</si>
  <si>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</si>
  <si>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</si>
  <si>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</si>
  <si>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</si>
  <si>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</si>
  <si>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</si>
  <si>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</si>
  <si>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</si>
  <si>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</si>
  <si>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</si>
  <si>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</si>
  <si>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</si>
  <si>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</si>
  <si>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</si>
  <si>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</si>
  <si>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</si>
  <si>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</si>
  <si>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</si>
  <si>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</si>
  <si>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</si>
  <si>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</si>
  <si>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</si>
  <si>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</si>
  <si>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</si>
  <si>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</si>
  <si>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</si>
  <si>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</si>
  <si>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</si>
  <si>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</si>
  <si>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</si>
  <si>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</si>
  <si>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</si>
  <si>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</si>
  <si>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</si>
  <si>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</si>
  <si>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</si>
  <si>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</si>
  <si>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</si>
  <si>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</si>
  <si>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</si>
  <si>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</si>
  <si>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</si>
  <si>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</si>
  <si>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</si>
  <si>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</si>
  <si>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</si>
  <si>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</si>
  <si>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</si>
  <si>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</si>
  <si>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</si>
  <si>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</si>
  <si>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</si>
  <si>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</si>
  <si>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</si>
  <si>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</si>
  <si>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</si>
  <si>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</si>
  <si>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</si>
  <si>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</si>
  <si>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</si>
  <si>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</si>
  <si>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</si>
  <si>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</si>
  <si>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</si>
  <si>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</si>
  <si>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</si>
  <si>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</si>
  <si>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</si>
  <si>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</si>
  <si>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</si>
  <si>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</si>
  <si>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</si>
  <si>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</si>
  <si>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</si>
  <si>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</si>
  <si>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</si>
  <si>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</si>
  <si>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</si>
  <si>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</si>
  <si>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</si>
  <si>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</si>
  <si>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</si>
  <si>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</si>
  <si>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</si>
  <si>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</si>
  <si>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</si>
  <si>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</si>
  <si>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</si>
  <si>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</si>
  <si>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</si>
  <si>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</si>
  <si>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</si>
  <si>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</si>
  <si>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</si>
  <si>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</si>
  <si>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</si>
  <si>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</si>
  <si>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</si>
  <si>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</si>
  <si>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</si>
  <si>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</si>
  <si>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</si>
  <si>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</si>
  <si>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</si>
  <si>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</si>
  <si>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</si>
  <si>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</si>
  <si>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</si>
  <si>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</si>
  <si>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</si>
  <si>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</si>
  <si>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</si>
  <si>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</si>
  <si>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</si>
  <si>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</si>
  <si>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</si>
  <si>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</si>
  <si>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</si>
  <si>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</si>
  <si>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</si>
  <si>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</si>
  <si>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</si>
  <si>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</si>
  <si>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</si>
  <si>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</si>
  <si>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</si>
  <si>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</si>
  <si>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</si>
  <si>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</si>
  <si>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</si>
  <si>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</si>
  <si>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</si>
  <si>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</si>
  <si>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</si>
  <si>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</si>
  <si>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</si>
  <si>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</si>
  <si>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</si>
  <si>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</si>
  <si>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</si>
  <si>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</si>
  <si>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</si>
  <si>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</si>
  <si>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</si>
  <si>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</si>
  <si>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</si>
  <si>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</si>
  <si>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</si>
  <si>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</si>
  <si>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</si>
  <si>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</si>
  <si>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</si>
  <si>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</si>
  <si>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</si>
  <si>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</si>
  <si>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</si>
  <si>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</si>
  <si>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</si>
  <si>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</si>
  <si>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</si>
  <si>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</si>
  <si>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</si>
  <si>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</si>
  <si>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</si>
  <si>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</si>
  <si>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</si>
  <si>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</si>
  <si>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</si>
  <si>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</si>
  <si>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</si>
  <si>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</si>
  <si>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</si>
  <si>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</si>
  <si>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</si>
  <si>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</si>
  <si>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</si>
  <si>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</si>
  <si>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</si>
  <si>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</si>
  <si>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</si>
  <si>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</si>
  <si>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</si>
  <si>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</si>
  <si>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</si>
  <si>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</si>
  <si>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</si>
  <si>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</si>
  <si>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</si>
  <si>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</si>
  <si>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</si>
  <si>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</si>
  <si>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</si>
  <si>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</si>
  <si>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</si>
  <si>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</si>
  <si>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</si>
  <si>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</si>
  <si>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</si>
  <si>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</si>
  <si>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</si>
  <si>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</si>
  <si>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</si>
  <si>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</si>
  <si>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</si>
  <si>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</si>
  <si>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</si>
  <si>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</si>
  <si>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</si>
  <si>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</si>
  <si>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</si>
  <si>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</si>
  <si>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</si>
  <si>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</si>
  <si>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</si>
  <si>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</si>
  <si>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</si>
  <si>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</si>
  <si>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</si>
  <si>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</si>
  <si>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</si>
  <si>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</si>
  <si>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</si>
  <si>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</si>
  <si>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</si>
  <si>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</si>
  <si>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</si>
  <si>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</si>
  <si>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</si>
  <si>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</si>
  <si>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</si>
  <si>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</si>
  <si>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</si>
  <si>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</si>
  <si>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</si>
  <si>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</si>
  <si>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</si>
  <si>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</si>
  <si>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</si>
  <si>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</si>
  <si>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</si>
  <si>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</si>
  <si>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</si>
  <si>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</si>
  <si>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</si>
  <si>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</si>
  <si>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</si>
  <si>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</si>
  <si>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</si>
  <si>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</si>
  <si>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</si>
  <si>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</si>
  <si>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</si>
  <si>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</si>
  <si>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</si>
  <si>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</si>
  <si>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</si>
  <si>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</si>
  <si>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</si>
  <si>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</si>
  <si>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</si>
  <si>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</si>
  <si>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</si>
  <si>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</si>
  <si>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</si>
  <si>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</si>
  <si>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</si>
  <si>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</si>
  <si>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</si>
  <si>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</si>
  <si>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</si>
  <si>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</si>
  <si>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</si>
  <si>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</si>
  <si>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</si>
  <si>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</si>
  <si>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</si>
  <si>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</si>
  <si>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</si>
  <si>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</si>
  <si>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</si>
  <si>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</si>
  <si>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</si>
  <si>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</si>
  <si>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</si>
  <si>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</si>
  <si>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</si>
  <si>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</si>
  <si>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</si>
  <si>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</si>
  <si>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</si>
  <si>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</si>
  <si>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</si>
  <si>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</si>
  <si>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</si>
  <si>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</si>
  <si>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</si>
  <si>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</si>
  <si>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</si>
  <si>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</si>
  <si>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</si>
  <si>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</si>
  <si>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</si>
  <si>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</si>
  <si>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</si>
  <si>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</si>
  <si>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</si>
  <si>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</si>
  <si>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</si>
  <si>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</si>
  <si>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</si>
  <si>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</si>
  <si>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</si>
  <si>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</si>
  <si>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</si>
  <si>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</si>
  <si>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</si>
  <si>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</si>
  <si>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</si>
  <si>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</si>
  <si>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</si>
  <si>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</si>
  <si>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</si>
  <si>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</si>
  <si>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</si>
  <si>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</si>
  <si>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</si>
  <si>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</si>
  <si>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</si>
  <si>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</si>
  <si>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</si>
  <si>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</si>
  <si>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</si>
  <si>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</si>
  <si>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</si>
  <si>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</si>
  <si>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</si>
  <si>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</si>
  <si>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</si>
  <si>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</si>
  <si>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</si>
  <si>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</si>
  <si>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</si>
  <si>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</si>
  <si>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</si>
  <si>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</si>
  <si>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</si>
  <si>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</si>
  <si>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</si>
  <si>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</si>
  <si>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</si>
  <si>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</si>
  <si>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</si>
  <si>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</si>
  <si>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</si>
  <si>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</si>
  <si>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</si>
  <si>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</si>
  <si>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</si>
  <si>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</si>
  <si>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</si>
  <si>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</si>
  <si>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</si>
  <si>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</si>
  <si>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</si>
  <si>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</si>
  <si>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</si>
  <si>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</si>
  <si>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</si>
  <si>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</si>
  <si>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</si>
  <si>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</si>
  <si>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</si>
  <si>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</si>
  <si>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</si>
  <si>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</si>
  <si>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</si>
  <si>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</si>
  <si>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</si>
  <si>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</si>
  <si>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</si>
  <si>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</si>
  <si>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</si>
  <si>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</si>
  <si>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</si>
  <si>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</si>
  <si>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</si>
  <si>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</si>
  <si>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</si>
  <si>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</si>
  <si>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</si>
  <si>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</si>
  <si>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</si>
  <si>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</si>
  <si>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</si>
  <si>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</si>
  <si>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</si>
  <si>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</si>
  <si>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</si>
  <si>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</si>
  <si>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</si>
  <si>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</si>
  <si>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</si>
  <si>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</si>
  <si>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</si>
  <si>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</si>
  <si>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</si>
  <si>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</si>
  <si>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</si>
  <si>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</si>
  <si>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</si>
  <si>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</si>
  <si>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</si>
  <si>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</si>
  <si>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</si>
  <si>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</si>
  <si>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</si>
  <si>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</si>
  <si>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</si>
  <si>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</si>
  <si>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</si>
  <si>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</si>
  <si>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</si>
  <si>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</si>
  <si>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</si>
  <si>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</si>
  <si>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</si>
  <si>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</si>
  <si>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</si>
  <si>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</si>
  <si>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</si>
  <si>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</si>
  <si>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</si>
  <si>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</si>
  <si>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</si>
  <si>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</si>
  <si>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</si>
  <si>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</si>
  <si>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</si>
  <si>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</si>
  <si>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</si>
  <si>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</si>
  <si>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</si>
  <si>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</si>
  <si>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</si>
  <si>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</si>
  <si>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</si>
  <si>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</si>
  <si>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</si>
  <si>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</si>
  <si>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</si>
  <si>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</si>
  <si>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</si>
  <si>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</si>
  <si>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</si>
  <si>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</si>
  <si>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</si>
  <si>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</si>
  <si>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</si>
  <si>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</si>
  <si>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</si>
  <si>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</si>
  <si>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</si>
  <si>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</si>
  <si>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</si>
  <si>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</si>
  <si>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</si>
  <si>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</si>
  <si>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</si>
  <si>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</si>
  <si>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</si>
  <si>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</si>
  <si>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</si>
  <si>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</si>
  <si>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</si>
  <si>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</si>
  <si>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</si>
  <si>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</si>
  <si>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</si>
  <si>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</si>
  <si>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</si>
  <si>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</si>
  <si>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</si>
  <si>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</si>
  <si>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</si>
  <si>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</si>
  <si>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</si>
  <si>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</si>
  <si>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</si>
  <si>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</si>
  <si>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</si>
  <si>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</si>
  <si>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</si>
  <si>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</si>
  <si>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</si>
  <si>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</si>
  <si>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</si>
  <si>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</si>
  <si>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</si>
  <si>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</si>
  <si>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</si>
  <si>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</si>
  <si>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</si>
  <si>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</si>
  <si>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</si>
  <si>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</si>
  <si>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</si>
  <si>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</si>
  <si>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</si>
  <si>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</si>
  <si>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</si>
  <si>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</si>
  <si>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</si>
  <si>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</si>
  <si>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</si>
  <si>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</si>
  <si>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</si>
  <si>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</si>
  <si>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</si>
  <si>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</si>
  <si>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</si>
  <si>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</si>
  <si>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</si>
  <si>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</si>
  <si>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</si>
  <si>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</si>
  <si>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</si>
  <si>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</si>
  <si>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</si>
  <si>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</si>
  <si>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</si>
  <si>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</si>
  <si>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</si>
  <si>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</si>
  <si>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</si>
  <si>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</si>
  <si>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</si>
  <si>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</si>
  <si>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</si>
  <si>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</si>
  <si>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</si>
  <si>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</si>
  <si>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</si>
  <si>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</si>
  <si>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</si>
  <si>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</si>
  <si>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</si>
  <si>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</si>
  <si>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</si>
  <si>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</si>
  <si>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</si>
  <si>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</si>
  <si>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</si>
  <si>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</si>
  <si>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</si>
  <si>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</si>
  <si>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</si>
  <si>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</si>
  <si>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</si>
  <si>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</si>
  <si>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</si>
  <si>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</si>
  <si>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</si>
  <si>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</si>
  <si>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</si>
  <si>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</si>
  <si>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</si>
  <si>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</si>
  <si>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</si>
  <si>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</si>
  <si>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</si>
  <si>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</si>
  <si>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</si>
  <si>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</si>
  <si>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</si>
  <si>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</si>
  <si>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</si>
  <si>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</si>
  <si>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</si>
  <si>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</si>
  <si>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</si>
  <si>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</si>
  <si>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</si>
  <si>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</si>
  <si>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</si>
  <si>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</si>
  <si>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</si>
  <si>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</si>
  <si>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</si>
  <si>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</si>
  <si>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</si>
  <si>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</si>
  <si>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</si>
  <si>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</si>
  <si>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</si>
  <si>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</si>
  <si>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</si>
  <si>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</si>
  <si>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</si>
  <si>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</si>
  <si>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</si>
  <si>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</si>
  <si>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</si>
  <si>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</si>
  <si>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</si>
  <si>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</si>
  <si>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</si>
  <si>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</si>
  <si>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</si>
  <si>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</si>
  <si>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</si>
  <si>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</si>
  <si>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</si>
  <si>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</si>
  <si>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</si>
  <si>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</si>
  <si>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</si>
  <si>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</si>
  <si>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</si>
  <si>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</si>
  <si>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</si>
  <si>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</si>
  <si>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</si>
  <si>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</si>
  <si>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</si>
  <si>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</si>
  <si>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</si>
  <si>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</si>
  <si>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</si>
  <si>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</si>
  <si>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</si>
  <si>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</si>
  <si>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</si>
  <si>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</si>
  <si>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</si>
  <si>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</si>
  <si>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</si>
  <si>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</si>
  <si>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</si>
  <si>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</si>
  <si>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</si>
  <si>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</si>
  <si>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</si>
  <si>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</si>
  <si>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</si>
  <si>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</si>
  <si>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</si>
  <si>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</si>
  <si>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</si>
  <si>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</si>
  <si>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</si>
  <si>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</si>
  <si>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</si>
  <si>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</si>
  <si>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</si>
  <si>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</si>
  <si>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</si>
  <si>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</si>
  <si>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</si>
  <si>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</si>
  <si>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</si>
  <si>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</si>
  <si>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</si>
  <si>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</si>
  <si>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</si>
  <si>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</si>
  <si>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</si>
  <si>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</si>
  <si>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</si>
  <si>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</si>
  <si>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</si>
  <si>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</si>
  <si>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</si>
  <si>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</si>
  <si>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</si>
  <si>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</si>
  <si>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</si>
  <si>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</si>
  <si>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</si>
  <si>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</si>
  <si>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</si>
  <si>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</si>
  <si>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</si>
  <si>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</si>
  <si>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</si>
  <si>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</si>
  <si>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</si>
  <si>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</si>
  <si>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</si>
  <si>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</si>
  <si>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</si>
  <si>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</si>
  <si>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</si>
  <si>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</si>
  <si>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</si>
  <si>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</si>
  <si>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</si>
  <si>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</si>
  <si>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</si>
  <si>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</si>
  <si>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</si>
  <si>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</si>
  <si>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</si>
  <si>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</si>
  <si>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</si>
  <si>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</si>
  <si>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</si>
  <si>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</si>
  <si>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</si>
  <si>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</si>
  <si>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</si>
  <si>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</si>
  <si>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</si>
  <si>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</si>
  <si>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</si>
  <si>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</si>
  <si>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</si>
  <si>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</si>
  <si>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</si>
  <si>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</si>
  <si>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</si>
  <si>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</si>
  <si>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</si>
  <si>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</si>
  <si>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</si>
  <si>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</si>
  <si>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</si>
  <si>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</si>
  <si>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</si>
  <si>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</si>
  <si>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</si>
  <si>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</si>
  <si>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</si>
  <si>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</si>
  <si>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</si>
  <si>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</si>
  <si>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</si>
  <si>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</si>
  <si>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</si>
  <si>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</si>
  <si>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</si>
  <si>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</si>
  <si>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</si>
  <si>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</si>
  <si>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</si>
  <si>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</si>
  <si>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</si>
  <si>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</si>
  <si>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</si>
  <si>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</si>
  <si>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</si>
  <si>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</si>
  <si>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</si>
  <si>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</si>
  <si>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</si>
  <si>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</si>
  <si>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</si>
  <si>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</si>
  <si>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</si>
  <si>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</si>
  <si>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</si>
  <si>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</si>
  <si>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</si>
  <si>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</si>
  <si>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</si>
  <si>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</si>
  <si>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</si>
  <si>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</si>
  <si>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</si>
  <si>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</si>
  <si>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</si>
  <si>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</si>
  <si>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</si>
  <si>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</si>
  <si>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</si>
  <si>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</si>
  <si>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</si>
  <si>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</si>
  <si>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</si>
  <si>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</si>
  <si>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</si>
  <si>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</si>
  <si>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</si>
  <si>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</si>
  <si>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</si>
  <si>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</si>
  <si>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</si>
  <si>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</si>
  <si>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</si>
  <si>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</si>
  <si>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</si>
  <si>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</si>
  <si>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</si>
  <si>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</si>
  <si>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</si>
  <si>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</si>
  <si>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</si>
  <si>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</si>
  <si>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</si>
  <si>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</si>
  <si>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</si>
  <si>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</si>
  <si>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</si>
  <si>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</si>
  <si>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</si>
  <si>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</si>
  <si>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</si>
  <si>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</si>
  <si>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</si>
  <si>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</si>
  <si>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</si>
  <si>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</si>
  <si>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</si>
  <si>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</si>
  <si>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</si>
  <si>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</si>
  <si>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</si>
  <si>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</si>
  <si>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</si>
  <si>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</si>
  <si>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</si>
  <si>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</si>
  <si>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</si>
  <si>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</si>
  <si>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</si>
  <si>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</si>
  <si>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</si>
  <si>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</si>
  <si>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</si>
  <si>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</si>
  <si>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</si>
  <si>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</si>
  <si>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</si>
  <si>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</si>
  <si>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</si>
  <si>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</si>
  <si>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</si>
  <si>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</si>
  <si>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</si>
  <si>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</si>
  <si>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</si>
  <si>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</si>
  <si>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</si>
  <si>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</si>
  <si>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</si>
  <si>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</si>
  <si>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</si>
  <si>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</si>
  <si>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</si>
  <si>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</si>
  <si>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</si>
  <si>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</si>
  <si>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</si>
  <si>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</si>
  <si>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</si>
  <si>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</si>
  <si>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</si>
  <si>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</si>
  <si>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</si>
  <si>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</si>
  <si>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</si>
  <si>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</si>
  <si>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</si>
  <si>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</si>
  <si>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</si>
  <si>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</si>
  <si>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</si>
  <si>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</si>
  <si>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</si>
  <si>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</si>
  <si>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</si>
  <si>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</si>
  <si>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</si>
  <si>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</si>
  <si>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</si>
  <si>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</si>
  <si>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</si>
  <si>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</si>
  <si>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</si>
  <si>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</si>
  <si>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</si>
  <si>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</si>
  <si>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</si>
  <si>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</si>
  <si>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</si>
  <si>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</si>
  <si>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</si>
  <si>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</si>
  <si>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</si>
  <si>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</si>
  <si>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</si>
  <si>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</si>
  <si>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</si>
  <si>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</si>
  <si>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</si>
  <si>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</si>
  <si>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</si>
  <si>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</si>
  <si>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</si>
  <si>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</si>
  <si>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</si>
  <si>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</si>
  <si>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</si>
  <si>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</si>
  <si>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</si>
  <si>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</si>
  <si>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</si>
  <si>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</si>
  <si>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</si>
  <si>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</si>
  <si>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</si>
  <si>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</si>
  <si>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</si>
  <si>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</si>
  <si>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</si>
  <si>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</si>
  <si>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</si>
  <si>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</si>
  <si>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</si>
  <si>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</si>
  <si>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</si>
  <si>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</si>
  <si>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</si>
  <si>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</si>
  <si>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</si>
  <si>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</si>
  <si>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</si>
  <si>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</si>
  <si>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</si>
  <si>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</si>
  <si>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</si>
  <si>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</si>
  <si>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</si>
  <si>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</si>
  <si>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</si>
  <si>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</si>
  <si>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</si>
  <si>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</si>
  <si>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</si>
  <si>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</si>
  <si>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</si>
  <si>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</si>
  <si>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</si>
  <si>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</si>
  <si>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</si>
  <si>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</si>
  <si>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</si>
  <si>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</si>
  <si>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</si>
  <si>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</si>
  <si>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</si>
  <si>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</si>
  <si>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</si>
  <si>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</si>
  <si>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</si>
  <si>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</si>
  <si>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</si>
  <si>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</si>
  <si>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</si>
  <si>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</si>
  <si>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</si>
  <si>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</si>
  <si>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</si>
  <si>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</si>
  <si>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</si>
  <si>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</si>
  <si>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</si>
  <si>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</si>
  <si>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</si>
  <si>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</si>
  <si>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</si>
  <si>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</si>
  <si>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</si>
  <si>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</si>
  <si>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</si>
  <si>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</si>
  <si>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</si>
  <si>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</si>
  <si>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</si>
  <si>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</si>
  <si>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</si>
  <si>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</si>
  <si>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</si>
  <si>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</si>
  <si>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</si>
  <si>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</si>
  <si>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</si>
  <si>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</si>
  <si>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</si>
  <si>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</si>
  <si>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</si>
  <si>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</si>
  <si>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</si>
  <si>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</si>
  <si>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</si>
  <si>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</si>
  <si>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</si>
  <si>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</si>
  <si>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</si>
  <si>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</si>
  <si>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</si>
  <si>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</si>
  <si>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</si>
  <si>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</si>
  <si>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</si>
  <si>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</si>
  <si>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</si>
  <si>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</si>
  <si>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</si>
  <si>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</si>
  <si>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</si>
  <si>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</si>
  <si>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</si>
  <si>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</si>
  <si>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</si>
  <si>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</si>
  <si>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</si>
  <si>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</si>
  <si>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</si>
  <si>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</si>
  <si>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</si>
  <si>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</si>
  <si>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</si>
  <si>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</si>
  <si>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</si>
  <si>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</si>
  <si>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</si>
  <si>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</si>
  <si>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</si>
  <si>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</si>
  <si>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</si>
  <si>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</si>
  <si>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</si>
  <si>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</si>
  <si>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</si>
  <si>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</si>
  <si>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</si>
  <si>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</si>
  <si>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</si>
  <si>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</si>
  <si>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</si>
  <si>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</si>
  <si>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</si>
  <si>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</si>
  <si>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</si>
  <si>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</si>
  <si>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</si>
  <si>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</si>
  <si>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</si>
  <si>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</si>
  <si>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</si>
  <si>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</si>
  <si>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</si>
  <si>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</si>
  <si>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</si>
  <si>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</si>
  <si>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</si>
  <si>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</si>
  <si>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</si>
  <si>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</si>
  <si>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</si>
  <si>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</si>
  <si>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</si>
  <si>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</si>
  <si>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</si>
  <si>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</si>
  <si>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</si>
  <si>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</si>
  <si>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</si>
  <si>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</si>
  <si>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</si>
  <si>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</si>
  <si>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</si>
  <si>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</si>
  <si>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</si>
  <si>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</si>
  <si>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</si>
  <si>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</si>
  <si>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</si>
  <si>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</si>
  <si>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</si>
  <si>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</si>
  <si>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</si>
  <si>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</si>
  <si>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</si>
  <si>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</si>
  <si>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</si>
  <si>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</si>
  <si>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</si>
  <si>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</si>
  <si>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</si>
  <si>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</si>
  <si>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</si>
  <si>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</si>
  <si>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</si>
  <si>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</si>
  <si>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</si>
  <si>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</si>
  <si>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</si>
  <si>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</si>
  <si>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</si>
  <si>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</si>
  <si>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</si>
  <si>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</si>
  <si>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</si>
  <si>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</si>
  <si>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</si>
  <si>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</si>
  <si>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</si>
  <si>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</si>
  <si>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</si>
  <si>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</si>
  <si>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</si>
  <si>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</si>
  <si>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</si>
  <si>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</si>
  <si>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</si>
  <si>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</si>
  <si>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</si>
  <si>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</si>
  <si>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</si>
  <si>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</si>
  <si>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</si>
  <si>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</si>
  <si>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</si>
  <si>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</si>
  <si>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</si>
  <si>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</si>
  <si>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</si>
  <si>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</si>
  <si>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</si>
  <si>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</si>
  <si>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</si>
  <si>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</si>
  <si>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</si>
  <si>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</si>
  <si>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</si>
  <si>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</si>
  <si>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</si>
  <si>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</si>
  <si>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</si>
  <si>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</si>
  <si>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</si>
  <si>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</si>
  <si>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</si>
  <si>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</si>
  <si>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</si>
  <si>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</si>
  <si>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</si>
  <si>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</si>
  <si>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</si>
  <si>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</si>
  <si>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</si>
  <si>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</si>
  <si>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</si>
  <si>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</si>
  <si>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</si>
  <si>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</si>
  <si>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</si>
  <si>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</si>
  <si>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</si>
  <si>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</si>
  <si>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</si>
  <si>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</si>
  <si>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</si>
  <si>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</si>
  <si>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</si>
  <si>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</si>
  <si>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</si>
  <si>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</si>
  <si>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</si>
  <si>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</si>
  <si>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</si>
  <si>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</si>
  <si>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</si>
  <si>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</si>
  <si>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</si>
  <si>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</si>
  <si>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</si>
  <si>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</si>
  <si>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</si>
  <si>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</si>
  <si>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</si>
  <si>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</si>
  <si>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</si>
  <si>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</si>
  <si>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</si>
  <si>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</si>
  <si>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</si>
  <si>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</si>
  <si>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</si>
  <si>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</si>
  <si>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</si>
  <si>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</si>
  <si>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</si>
  <si>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</si>
  <si>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</si>
  <si>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</si>
  <si>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</si>
  <si>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</si>
  <si>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</si>
  <si>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</si>
  <si>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</si>
  <si>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</si>
  <si>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</si>
  <si>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</si>
  <si>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</si>
  <si>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</si>
  <si>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</si>
  <si>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</si>
  <si>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</si>
  <si>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</si>
  <si>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</si>
  <si>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</si>
  <si>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</si>
  <si>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</si>
  <si>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</si>
  <si>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</si>
  <si>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</si>
  <si>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</si>
  <si>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</si>
  <si>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</si>
  <si>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</si>
  <si>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</si>
  <si>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</si>
  <si>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</si>
  <si>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</si>
  <si>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</si>
  <si>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</si>
  <si>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</si>
  <si>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</si>
  <si>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</si>
  <si>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</si>
  <si>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</si>
  <si>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</si>
  <si>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</si>
  <si>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</si>
  <si>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</si>
  <si>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</si>
  <si>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</si>
  <si>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</si>
  <si>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</si>
  <si>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</si>
  <si>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</si>
  <si>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</si>
  <si>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</si>
  <si>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</si>
  <si>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</si>
  <si>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</si>
  <si>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</si>
  <si>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</si>
  <si>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</si>
  <si>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</si>
  <si>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</si>
  <si>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</si>
  <si>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</si>
  <si>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</si>
  <si>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</si>
  <si>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</si>
  <si>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</si>
  <si>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</si>
  <si>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</si>
  <si>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</si>
  <si>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</si>
  <si>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</si>
  <si>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</si>
  <si>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</si>
  <si>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</si>
  <si>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</si>
  <si>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</si>
  <si>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</si>
  <si>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</si>
  <si>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</si>
  <si>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</si>
  <si>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</si>
  <si>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</si>
  <si>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</si>
  <si>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</si>
  <si>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</si>
  <si>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</si>
  <si>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</si>
  <si>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</si>
  <si>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</si>
  <si>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</si>
  <si>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</si>
  <si>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</si>
  <si>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</si>
  <si>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</si>
  <si>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</si>
  <si>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</si>
  <si>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</si>
  <si>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</si>
  <si>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</si>
  <si>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</si>
  <si>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</si>
  <si>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</si>
  <si>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</si>
  <si>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</si>
  <si>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</si>
  <si>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</si>
  <si>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</si>
  <si>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</si>
  <si>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</si>
  <si>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</si>
  <si>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</si>
  <si>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</si>
  <si>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</si>
  <si>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</si>
  <si>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</si>
  <si>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</si>
  <si>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</si>
  <si>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</si>
  <si>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</si>
  <si>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</si>
  <si>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</si>
  <si>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</si>
  <si>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</si>
  <si>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</si>
  <si>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</si>
  <si>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</si>
  <si>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</si>
  <si>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</si>
  <si>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</si>
  <si>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</si>
  <si>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</si>
  <si>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</si>
  <si>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</si>
  <si>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</si>
  <si>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</si>
  <si>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</si>
  <si>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</si>
  <si>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</si>
  <si>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</si>
  <si>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</si>
  <si>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</si>
  <si>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</si>
  <si>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</si>
  <si>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</si>
  <si>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</si>
  <si>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</si>
  <si>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</si>
  <si>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</si>
  <si>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</si>
  <si>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</si>
  <si>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</si>
  <si>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</si>
  <si>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</si>
  <si>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</si>
  <si>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</si>
  <si>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</si>
  <si>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</si>
  <si>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</si>
  <si>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</si>
  <si>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</si>
  <si>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</si>
  <si>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</si>
  <si>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</si>
  <si>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</si>
  <si>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</si>
  <si>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</si>
  <si>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</si>
  <si>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</si>
  <si>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</si>
  <si>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</si>
  <si>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</si>
  <si>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</si>
  <si>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</si>
  <si>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</si>
  <si>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</si>
  <si>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</si>
  <si>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</si>
  <si>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</si>
  <si>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</si>
  <si>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</si>
  <si>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</si>
  <si>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</si>
  <si>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</si>
  <si>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</si>
  <si>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</si>
  <si>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</si>
  <si>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</si>
  <si>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</si>
  <si>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</si>
  <si>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</si>
  <si>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</si>
  <si>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</si>
  <si>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</si>
  <si>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</si>
  <si>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</si>
  <si>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</si>
  <si>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</si>
  <si>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</si>
  <si>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</si>
  <si>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</si>
  <si>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</si>
  <si>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</si>
  <si>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</si>
  <si>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</si>
  <si>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</si>
  <si>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</si>
  <si>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</si>
  <si>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</si>
  <si>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</si>
  <si>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</si>
  <si>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</si>
  <si>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</si>
  <si>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</si>
  <si>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</si>
  <si>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</si>
  <si>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</si>
  <si>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</si>
  <si>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</si>
  <si>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</si>
  <si>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</si>
  <si>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</si>
  <si>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</si>
  <si>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</si>
  <si>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</si>
  <si>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</si>
  <si>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</si>
  <si>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</si>
  <si>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</si>
  <si>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</si>
  <si>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</si>
  <si>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</si>
  <si>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</si>
  <si>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</si>
  <si>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</si>
  <si>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</si>
  <si>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</si>
  <si>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</si>
  <si>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</si>
  <si>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</si>
  <si>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</si>
  <si>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</si>
  <si>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</si>
  <si>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</si>
  <si>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</si>
  <si>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</si>
  <si>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</si>
  <si>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</si>
  <si>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</si>
  <si>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</si>
  <si>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</si>
  <si>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</si>
  <si>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</si>
  <si>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</si>
  <si>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</si>
  <si>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</si>
  <si>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</si>
  <si>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</si>
  <si>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</si>
  <si>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</si>
  <si>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</si>
  <si>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</si>
  <si>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</si>
  <si>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</si>
  <si>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</si>
  <si>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</si>
  <si>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</si>
  <si>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</si>
  <si>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</si>
  <si>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</si>
  <si>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</si>
  <si>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</si>
  <si>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</si>
  <si>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</si>
  <si>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</si>
  <si>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</si>
  <si>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</si>
  <si>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</si>
  <si>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</si>
  <si>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</si>
  <si>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</si>
  <si>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</si>
  <si>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</si>
  <si>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</si>
  <si>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</si>
  <si>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</si>
  <si>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</si>
  <si>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</si>
  <si>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</si>
  <si>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</si>
  <si>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</si>
  <si>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</si>
  <si>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</si>
  <si>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</si>
  <si>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</si>
  <si>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</si>
  <si>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</si>
  <si>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</si>
  <si>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</si>
  <si>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</si>
  <si>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</si>
  <si>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</si>
  <si>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</si>
  <si>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</si>
  <si>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</si>
  <si>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</si>
  <si>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</si>
  <si>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</si>
  <si>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</si>
  <si>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</si>
  <si>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</si>
  <si>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</si>
  <si>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</si>
  <si>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</si>
  <si>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</si>
  <si>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</si>
  <si>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</si>
  <si>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</si>
  <si>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</si>
  <si>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</si>
  <si>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</si>
  <si>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</si>
  <si>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</si>
  <si>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</si>
  <si>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</si>
  <si>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</si>
  <si>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</si>
  <si>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</si>
  <si>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</si>
  <si>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</si>
  <si>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</si>
  <si>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</si>
  <si>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</si>
  <si>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</si>
  <si>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</si>
  <si>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</si>
  <si>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</si>
  <si>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</si>
  <si>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</si>
  <si>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</si>
  <si>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</si>
  <si>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</si>
  <si>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</si>
  <si>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</si>
  <si>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</si>
  <si>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</si>
  <si>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</si>
  <si>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</si>
  <si>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</si>
  <si>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</si>
  <si>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</si>
  <si>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</si>
  <si>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</si>
  <si>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</si>
  <si>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</si>
  <si>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</si>
  <si>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</si>
  <si>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</si>
  <si>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</si>
  <si>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</si>
  <si>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</si>
  <si>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</si>
  <si>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</si>
  <si>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</si>
  <si>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</si>
  <si>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</si>
  <si>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</si>
  <si>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</si>
  <si>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</si>
  <si>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</si>
  <si>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</si>
  <si>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</si>
  <si>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</si>
  <si>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</si>
  <si>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</si>
  <si>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</si>
  <si>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</si>
  <si>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</si>
  <si>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</si>
  <si>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</si>
  <si>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</si>
  <si>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</si>
  <si>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</si>
  <si>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</si>
  <si>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</si>
  <si>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</si>
  <si>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</si>
  <si>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</si>
  <si>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</si>
  <si>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</si>
  <si>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</si>
  <si>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</si>
  <si>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</si>
  <si>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</si>
  <si>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</si>
  <si>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</si>
  <si>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</si>
  <si>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</si>
  <si>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</si>
  <si>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</si>
  <si>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</si>
  <si>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</si>
  <si>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</si>
  <si>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</si>
  <si>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</si>
  <si>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</si>
  <si>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</si>
  <si>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</si>
  <si>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</si>
  <si>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</si>
  <si>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</si>
  <si>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</si>
  <si>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</si>
  <si>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</si>
  <si>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</si>
  <si>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</si>
  <si>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</si>
  <si>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</si>
  <si>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</si>
  <si>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</si>
  <si>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</si>
  <si>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</si>
  <si>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</si>
  <si>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</si>
  <si>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</si>
  <si>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</si>
  <si>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</si>
  <si>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</si>
  <si>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</si>
  <si>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</si>
  <si>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</si>
  <si>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</si>
  <si>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</si>
  <si>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</si>
  <si>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</si>
  <si>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</si>
  <si>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</si>
  <si>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</si>
  <si>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</si>
  <si>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</si>
  <si>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</si>
  <si>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</si>
  <si>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</si>
  <si>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</si>
  <si>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</si>
  <si>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</si>
  <si>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</si>
  <si>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</si>
  <si>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</si>
  <si>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</si>
  <si>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</si>
  <si>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</si>
  <si>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</si>
  <si>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</si>
  <si>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</si>
  <si>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</si>
  <si>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</si>
  <si>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</si>
  <si>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</si>
  <si>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</si>
  <si>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</si>
  <si>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</si>
  <si>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</si>
  <si>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</si>
  <si>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</si>
  <si>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</si>
  <si>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</si>
  <si>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</si>
  <si>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</si>
  <si>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</si>
  <si>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</si>
  <si>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</si>
  <si>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</si>
  <si>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</si>
  <si>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</si>
  <si>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</si>
  <si>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</si>
  <si>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</si>
  <si>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</si>
  <si>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</si>
  <si>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</si>
  <si>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</si>
  <si>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</si>
  <si>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</si>
  <si>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</si>
  <si>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</si>
  <si>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</si>
  <si>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</si>
  <si>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</si>
  <si>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</si>
  <si>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</si>
  <si>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</si>
  <si>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</si>
  <si>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</si>
  <si>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</si>
  <si>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</si>
  <si>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</si>
  <si>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</si>
  <si>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</si>
  <si>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</si>
  <si>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</si>
  <si>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</si>
  <si>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</si>
  <si>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</si>
  <si>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</si>
  <si>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</si>
  <si>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</si>
  <si>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</si>
  <si>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</si>
  <si>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</si>
  <si>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</si>
  <si>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</si>
  <si>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</si>
  <si>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</si>
  <si>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</si>
  <si>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</si>
  <si>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</si>
  <si>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</si>
  <si>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</si>
  <si>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</si>
  <si>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</si>
  <si>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</si>
  <si>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</si>
  <si>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</si>
  <si>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</si>
  <si>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</si>
  <si>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</si>
  <si>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</si>
  <si>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</si>
  <si>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</si>
  <si>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</si>
  <si>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</si>
  <si>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</si>
  <si>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</si>
  <si>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</si>
  <si>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</si>
  <si>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</si>
  <si>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</si>
  <si>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</si>
  <si>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</si>
  <si>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</si>
  <si>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</si>
  <si>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</si>
  <si>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</si>
  <si>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</si>
  <si>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</si>
  <si>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</si>
  <si>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</si>
  <si>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</si>
  <si>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</si>
  <si>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</si>
  <si>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</si>
  <si>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</si>
  <si>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</si>
  <si>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</si>
  <si>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</si>
  <si>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</si>
  <si>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</si>
  <si>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</si>
  <si>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</si>
  <si>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</si>
  <si>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</si>
  <si>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</si>
  <si>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</si>
  <si>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</si>
  <si>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</si>
  <si>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</si>
  <si>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</si>
  <si>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</si>
  <si>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</si>
  <si>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</si>
  <si>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</si>
  <si>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</si>
  <si>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</si>
  <si>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</si>
  <si>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</si>
  <si>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</si>
  <si>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</si>
  <si>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</si>
  <si>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</si>
  <si>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</si>
  <si>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</si>
  <si>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</si>
  <si>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</si>
  <si>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</si>
  <si>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</si>
  <si>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</si>
  <si>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</si>
  <si>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</si>
  <si>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</si>
  <si>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</si>
  <si>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</si>
  <si>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</si>
  <si>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</si>
  <si>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</si>
  <si>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</si>
  <si>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</si>
  <si>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</si>
  <si>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</si>
  <si>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</si>
  <si>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</si>
  <si>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</si>
  <si>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</si>
  <si>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</si>
  <si>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</si>
  <si>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</si>
  <si>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</si>
  <si>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</si>
  <si>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</si>
  <si>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</si>
  <si>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</si>
  <si>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</si>
  <si>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</si>
  <si>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</si>
  <si>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</si>
  <si>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</si>
  <si>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</si>
  <si>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</si>
  <si>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</si>
  <si>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</si>
  <si>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</si>
  <si>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</si>
  <si>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</si>
  <si>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</si>
  <si>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</si>
  <si>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</si>
  <si>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</si>
  <si>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</si>
  <si>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</si>
  <si>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</si>
  <si>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</si>
  <si>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</si>
  <si>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</si>
  <si>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</si>
  <si>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</si>
  <si>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</si>
  <si>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</si>
  <si>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</si>
  <si>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</si>
  <si>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</si>
  <si>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</si>
  <si>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</si>
  <si>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</si>
  <si>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</si>
  <si>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</si>
  <si>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</si>
  <si>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</si>
  <si>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</si>
  <si>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</si>
  <si>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</si>
  <si>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</si>
  <si>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</si>
  <si>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</si>
  <si>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</si>
  <si>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</si>
  <si>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</si>
  <si>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</si>
  <si>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</si>
  <si>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</si>
  <si>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</si>
  <si>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</si>
  <si>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</si>
  <si>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</si>
  <si>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</si>
  <si>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</si>
  <si>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</si>
  <si>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</si>
  <si>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</si>
  <si>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</si>
  <si>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</si>
  <si>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</si>
  <si>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</si>
  <si>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</si>
  <si>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</si>
  <si>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</si>
  <si>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</si>
  <si>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</si>
  <si>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</si>
  <si>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</si>
  <si>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</si>
  <si>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</si>
  <si>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</si>
  <si>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</si>
  <si>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</si>
  <si>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</si>
  <si>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</si>
  <si>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</si>
  <si>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</si>
  <si>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</si>
  <si>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</si>
  <si>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</si>
  <si>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</si>
  <si>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</si>
  <si>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</si>
  <si>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</si>
  <si>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</si>
  <si>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</si>
  <si>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</si>
  <si>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</si>
  <si>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</si>
  <si>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</si>
  <si>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</si>
  <si>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</si>
  <si>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</si>
  <si>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</si>
  <si>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</si>
  <si>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</si>
  <si>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</si>
  <si>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</si>
  <si>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</si>
  <si>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</si>
  <si>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</si>
  <si>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</si>
  <si>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</si>
  <si>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</si>
  <si>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</si>
  <si>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</si>
  <si>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</si>
  <si>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</si>
  <si>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</si>
  <si>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</si>
  <si>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</si>
  <si>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</si>
  <si>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</si>
  <si>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</si>
  <si>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</si>
  <si>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</si>
  <si>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</si>
  <si>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</si>
  <si>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</si>
  <si>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</si>
  <si>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</si>
  <si>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</si>
  <si>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</si>
  <si>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</si>
  <si>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</si>
  <si>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</si>
  <si>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</si>
  <si>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</si>
  <si>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</si>
  <si>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</si>
  <si>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</si>
  <si>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</si>
  <si>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</si>
  <si>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</si>
  <si>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</si>
  <si>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</si>
  <si>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</si>
  <si>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</si>
  <si>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</si>
  <si>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</si>
  <si>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</si>
  <si>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</si>
  <si>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</si>
  <si>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</si>
  <si>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</si>
  <si>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</si>
  <si>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</si>
  <si>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</si>
  <si>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</si>
  <si>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</si>
  <si>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</si>
  <si>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</si>
  <si>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</si>
  <si>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</si>
  <si>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</si>
  <si>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</si>
  <si>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</si>
  <si>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</si>
  <si>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</si>
  <si>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</si>
  <si>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</si>
  <si>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</si>
  <si>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</si>
  <si>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</si>
  <si>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</si>
  <si>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</si>
  <si>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</si>
  <si>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</si>
  <si>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</si>
  <si>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</si>
  <si>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</si>
  <si>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</si>
  <si>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</si>
  <si>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</si>
  <si>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</si>
  <si>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</si>
  <si>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</si>
  <si>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</si>
  <si>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</si>
  <si>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</si>
  <si>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</si>
  <si>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</si>
  <si>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</si>
  <si>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</si>
  <si>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</si>
  <si>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</si>
  <si>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</si>
  <si>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</si>
  <si>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</si>
  <si>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</si>
  <si>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</si>
  <si>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</si>
  <si>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</si>
  <si>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</si>
  <si>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</si>
  <si>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</si>
  <si>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</si>
  <si>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</si>
  <si>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</si>
  <si>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</si>
  <si>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</si>
  <si>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</si>
  <si>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</si>
  <si>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</si>
  <si>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</si>
  <si>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</si>
  <si>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</si>
  <si>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</si>
  <si>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</si>
  <si>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</si>
  <si>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</si>
  <si>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</si>
  <si>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</si>
  <si>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</si>
  <si>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</si>
  <si>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</si>
  <si>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</si>
  <si>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</si>
  <si>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</si>
  <si>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</si>
  <si>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</si>
  <si>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</si>
  <si>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</si>
  <si>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</si>
  <si>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</si>
  <si>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</si>
  <si>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</si>
  <si>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</si>
  <si>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</si>
  <si>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</si>
  <si>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</si>
  <si>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</si>
  <si>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</si>
  <si>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</si>
  <si>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</si>
  <si>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</si>
  <si>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</si>
  <si>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</si>
  <si>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</si>
  <si>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</si>
  <si>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</si>
  <si>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</si>
  <si>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</si>
  <si>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</si>
  <si>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</si>
  <si>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</si>
  <si>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</si>
  <si>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</si>
  <si>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</si>
  <si>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</si>
  <si>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</si>
  <si>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</si>
  <si>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</si>
  <si>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</si>
  <si>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</si>
  <si>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</si>
  <si>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</si>
  <si>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</si>
  <si>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</si>
  <si>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</si>
  <si>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</si>
  <si>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</si>
  <si>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</si>
  <si>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</si>
  <si>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</si>
  <si>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</si>
  <si>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</si>
  <si>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</si>
  <si>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</si>
  <si>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</si>
  <si>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</si>
  <si>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</si>
  <si>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</si>
  <si>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</si>
  <si>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</si>
  <si>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</si>
  <si>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</si>
  <si>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</si>
  <si>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</si>
  <si>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</si>
  <si>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</si>
  <si>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</si>
  <si>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</si>
  <si>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</si>
  <si>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</si>
  <si>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</si>
  <si>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</si>
  <si>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</si>
  <si>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</si>
  <si>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</si>
  <si>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</si>
  <si>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</si>
  <si>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</si>
  <si>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</si>
  <si>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</si>
  <si>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</si>
  <si>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</si>
  <si>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</si>
  <si>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</si>
  <si>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</si>
  <si>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</si>
  <si>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</si>
  <si>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</si>
  <si>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</si>
  <si>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</si>
  <si>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</si>
  <si>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</si>
  <si>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</si>
  <si>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</si>
  <si>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</si>
  <si>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</si>
  <si>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</si>
  <si>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</si>
  <si>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</si>
  <si>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</si>
  <si>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</si>
  <si>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</si>
  <si>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</si>
  <si>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</si>
  <si>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</si>
  <si>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</si>
  <si>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</si>
  <si>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</si>
  <si>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</si>
  <si>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</si>
  <si>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</si>
  <si>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</si>
  <si>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</si>
  <si>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</si>
  <si>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</si>
  <si>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</si>
  <si>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</si>
  <si>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</si>
  <si>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</si>
  <si>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</si>
  <si>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</si>
  <si>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</si>
  <si>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</si>
  <si>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</si>
  <si>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</si>
  <si>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</si>
  <si>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</si>
  <si>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</si>
  <si>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</si>
  <si>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</si>
  <si>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</si>
  <si>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</si>
  <si>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</si>
  <si>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</si>
  <si>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</si>
  <si>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</si>
  <si>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</si>
  <si>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</si>
  <si>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</si>
  <si>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</si>
  <si>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</si>
  <si>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</si>
  <si>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</si>
  <si>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</si>
  <si>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</si>
  <si>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</si>
  <si>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</si>
  <si>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</si>
  <si>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</si>
  <si>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</si>
  <si>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</si>
  <si>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</si>
  <si>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</si>
  <si>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</si>
  <si>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</si>
  <si>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</si>
  <si>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</si>
  <si>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</si>
  <si>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</si>
  <si>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</si>
  <si>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</si>
  <si>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</si>
  <si>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</si>
  <si>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</si>
  <si>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</si>
  <si>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</si>
  <si>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</si>
  <si>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</si>
  <si>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</si>
  <si>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</si>
  <si>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</si>
  <si>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</si>
  <si>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</si>
  <si>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</si>
  <si>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</si>
  <si>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</si>
  <si>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</si>
  <si>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</si>
  <si>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</si>
  <si>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</si>
  <si>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</si>
  <si>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</si>
  <si>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</si>
  <si>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</si>
  <si>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</si>
  <si>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</si>
  <si>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</si>
  <si>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</si>
  <si>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</si>
  <si>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</si>
  <si>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</si>
  <si>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</si>
  <si>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</si>
  <si>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</si>
  <si>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</si>
  <si>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</si>
  <si>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</si>
  <si>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</si>
  <si>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</si>
  <si>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</si>
  <si>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</si>
  <si>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</si>
  <si>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</si>
  <si>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</si>
  <si>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</si>
  <si>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</si>
  <si>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</si>
  <si>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</si>
  <si>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</si>
  <si>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</si>
  <si>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</si>
  <si>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</si>
  <si>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</si>
  <si>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</si>
  <si>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</si>
  <si>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</si>
  <si>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</si>
  <si>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</si>
  <si>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</si>
  <si>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</si>
  <si>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</si>
  <si>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</si>
  <si>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</si>
  <si>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</si>
  <si>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</si>
  <si>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</si>
  <si>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</si>
  <si>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</si>
  <si>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</si>
  <si>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</si>
  <si>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</si>
  <si>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</si>
  <si>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</si>
  <si>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</si>
  <si>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</si>
  <si>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</si>
  <si>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</si>
  <si>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</si>
  <si>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</si>
  <si>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</si>
  <si>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</si>
  <si>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</si>
  <si>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</si>
  <si>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</si>
  <si>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</si>
  <si>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</si>
  <si>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</si>
  <si>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</si>
  <si>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</si>
  <si>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</si>
  <si>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</si>
  <si>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</si>
  <si>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</si>
  <si>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</si>
  <si>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</si>
  <si>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</si>
  <si>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</si>
  <si>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</si>
  <si>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</si>
  <si>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</si>
  <si>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</si>
  <si>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</si>
  <si>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</si>
  <si>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</si>
  <si>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</si>
  <si>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</si>
  <si>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</si>
  <si>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</si>
  <si>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</si>
  <si>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</si>
  <si>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</si>
  <si>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</si>
  <si>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</si>
  <si>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</si>
  <si>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</si>
  <si>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</si>
  <si>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</si>
  <si>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</si>
  <si>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</si>
  <si>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</si>
  <si>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</si>
  <si>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</si>
  <si>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</si>
  <si>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</si>
  <si>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</si>
  <si>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</si>
  <si>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</si>
  <si>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</si>
  <si>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</si>
  <si>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</si>
  <si>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</si>
  <si>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</si>
  <si>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</si>
  <si>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</si>
  <si>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</si>
  <si>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</si>
  <si>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</si>
  <si>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</si>
  <si>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</si>
  <si>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</si>
  <si>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</si>
  <si>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</si>
  <si>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</si>
  <si>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</si>
  <si>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</si>
  <si>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</si>
  <si>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</si>
  <si>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</si>
  <si>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</si>
  <si>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</si>
  <si>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</si>
  <si>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</si>
  <si>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</si>
  <si>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</si>
  <si>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</si>
  <si>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</si>
  <si>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</si>
  <si>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</si>
  <si>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</si>
  <si>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</si>
  <si>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</si>
  <si>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</si>
  <si>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</si>
  <si>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</si>
  <si>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</si>
  <si>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</si>
  <si>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</si>
  <si>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</si>
  <si>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</si>
  <si>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</si>
  <si>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</si>
  <si>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</si>
  <si>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</si>
  <si>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</si>
  <si>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</si>
  <si>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</si>
  <si>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</si>
  <si>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</si>
  <si>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</si>
  <si>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</si>
  <si>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</si>
  <si>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</si>
  <si>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</si>
  <si>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</si>
  <si>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</si>
  <si>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</si>
  <si>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</si>
  <si>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</si>
  <si>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</si>
  <si>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</si>
  <si>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</si>
  <si>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</si>
  <si>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</si>
  <si>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</si>
  <si>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</si>
  <si>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</si>
  <si>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</si>
  <si>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</si>
  <si>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</si>
  <si>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</si>
  <si>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</si>
  <si>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</si>
  <si>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</si>
  <si>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</si>
  <si>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</si>
  <si>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</si>
  <si>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</si>
  <si>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</si>
  <si>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</si>
  <si>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</si>
  <si>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</si>
  <si>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</si>
  <si>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</si>
  <si>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</si>
  <si>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</si>
  <si>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</si>
  <si>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</si>
  <si>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</si>
  <si>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</si>
  <si>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</si>
  <si>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</si>
  <si>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</si>
  <si>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</si>
  <si>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</si>
  <si>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</si>
  <si>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</si>
  <si>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</si>
  <si>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</si>
  <si>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</si>
  <si>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</si>
  <si>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</si>
  <si>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</si>
  <si>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</si>
  <si>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</si>
  <si>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</si>
  <si>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</si>
  <si>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</si>
  <si>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</si>
  <si>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</si>
  <si>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</si>
  <si>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</si>
  <si>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</si>
  <si>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</si>
  <si>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</si>
  <si>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</si>
  <si>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</si>
  <si>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</si>
  <si>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</si>
  <si>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</si>
  <si>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</si>
  <si>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</si>
  <si>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</si>
  <si>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</si>
  <si>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</si>
  <si>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</si>
  <si>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</si>
  <si>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</si>
  <si>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</si>
  <si>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</si>
  <si>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</si>
  <si>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</si>
  <si>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</si>
  <si>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</si>
  <si>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</si>
  <si>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</si>
  <si>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</si>
  <si>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</si>
  <si>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</si>
  <si>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</si>
  <si>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</si>
  <si>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</si>
  <si>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</si>
  <si>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</si>
  <si>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</si>
  <si>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</si>
  <si>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</si>
  <si>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</si>
  <si>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</si>
  <si>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</si>
  <si>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</si>
  <si>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</si>
  <si>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</si>
  <si>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</si>
  <si>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</si>
  <si>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</si>
  <si>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</si>
  <si>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</si>
  <si>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</si>
  <si>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</si>
  <si>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</si>
  <si>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</si>
  <si>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</si>
  <si>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</si>
  <si>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</si>
  <si>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</si>
  <si>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</si>
  <si>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</si>
  <si>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</si>
  <si>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</si>
  <si>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</si>
  <si>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</si>
  <si>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</si>
  <si>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</si>
  <si>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</si>
  <si>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</si>
  <si>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</si>
  <si>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</si>
  <si>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</si>
  <si>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</si>
  <si>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</si>
  <si>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</si>
  <si>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</si>
  <si>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</si>
  <si>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</si>
  <si>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</si>
  <si>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</si>
  <si>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</si>
  <si>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</si>
  <si>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</si>
  <si>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</si>
  <si>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</si>
  <si>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</si>
  <si>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</si>
  <si>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</si>
  <si>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</si>
  <si>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</si>
  <si>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</si>
  <si>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</si>
  <si>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</si>
  <si>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</si>
  <si>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</si>
  <si>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</si>
  <si>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</si>
  <si>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</si>
  <si>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</si>
  <si>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</si>
  <si>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</si>
  <si>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</si>
  <si>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</si>
  <si>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</si>
  <si>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</si>
  <si>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</si>
  <si>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</si>
  <si>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</si>
  <si>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</si>
  <si>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</si>
  <si>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</si>
  <si>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</si>
  <si>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</si>
  <si>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</si>
  <si>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</si>
  <si>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</si>
  <si>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</si>
  <si>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</si>
  <si>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</si>
  <si>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</si>
  <si>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</si>
  <si>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</si>
  <si>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</si>
  <si>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</si>
  <si>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</si>
  <si>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</si>
  <si>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</si>
  <si>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</si>
  <si>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</si>
  <si>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</si>
  <si>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</si>
  <si>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</si>
  <si>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</si>
  <si>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</si>
  <si>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</si>
  <si>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</si>
  <si>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</si>
  <si>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</si>
  <si>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</si>
  <si>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</si>
  <si>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</si>
  <si>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</si>
  <si>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</si>
  <si>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</si>
  <si>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</si>
  <si>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</si>
  <si>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</si>
  <si>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</si>
  <si>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</si>
  <si>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</si>
  <si>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</si>
  <si>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</si>
  <si>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</si>
  <si>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</si>
  <si>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</si>
  <si>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</si>
  <si>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</si>
  <si>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</si>
  <si>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</si>
  <si>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</si>
  <si>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</si>
  <si>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</si>
  <si>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</si>
  <si>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</si>
  <si>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</si>
  <si>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</si>
  <si>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</si>
  <si>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</si>
  <si>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</si>
  <si>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</si>
  <si>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</si>
  <si>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</si>
  <si>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</si>
  <si>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</si>
  <si>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</si>
  <si>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</si>
  <si>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</si>
  <si>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</si>
  <si>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</si>
  <si>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</si>
  <si>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</si>
  <si>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</si>
  <si>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</si>
  <si>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</si>
  <si>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</si>
  <si>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</si>
  <si>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</si>
  <si>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</si>
  <si>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</si>
  <si>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</si>
  <si>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</si>
  <si>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</si>
  <si>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</si>
  <si>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</si>
  <si>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</si>
  <si>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</si>
  <si>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</si>
  <si>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</si>
  <si>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</si>
  <si>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</si>
  <si>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</si>
  <si>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</si>
  <si>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</si>
  <si>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</si>
  <si>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</si>
  <si>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</si>
  <si>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</si>
  <si>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</si>
  <si>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</si>
  <si>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</si>
  <si>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</si>
  <si>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</si>
  <si>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</si>
  <si>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</si>
  <si>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</si>
  <si>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</si>
  <si>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</si>
  <si>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</si>
  <si>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</si>
  <si>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</si>
  <si>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</si>
  <si>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</si>
  <si>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</si>
  <si>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</si>
  <si>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</si>
  <si>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</si>
  <si>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</si>
  <si>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</si>
  <si>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</si>
  <si>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</si>
  <si>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</si>
  <si>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</si>
  <si>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</si>
  <si>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</si>
  <si>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</si>
  <si>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</si>
  <si>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</si>
  <si>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</si>
  <si>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</si>
  <si>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</si>
  <si>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</si>
  <si>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</si>
  <si>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</si>
  <si>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</si>
  <si>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</si>
  <si>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</si>
  <si>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</si>
  <si>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</si>
  <si>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</si>
  <si>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</si>
  <si>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</si>
  <si>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</si>
  <si>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</si>
  <si>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</si>
  <si>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</si>
  <si>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</si>
  <si>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</si>
  <si>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</si>
  <si>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</si>
  <si>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</si>
  <si>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</si>
  <si>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</si>
  <si>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</si>
  <si>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</si>
  <si>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</si>
  <si>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</si>
  <si>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</si>
  <si>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</si>
  <si>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</si>
  <si>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</si>
  <si>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</si>
  <si>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</si>
  <si>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</si>
  <si>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</si>
  <si>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</si>
  <si>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</si>
  <si>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</si>
  <si>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</si>
  <si>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</si>
  <si>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</si>
  <si>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</si>
  <si>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</si>
  <si>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</si>
  <si>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</si>
  <si>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</si>
  <si>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</si>
  <si>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</si>
  <si>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</si>
  <si>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</si>
  <si>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</si>
  <si>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</si>
  <si>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</si>
  <si>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</si>
  <si>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</si>
  <si>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</si>
  <si>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</si>
  <si>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</si>
  <si>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</si>
  <si>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</si>
  <si>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</si>
  <si>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</si>
  <si>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</si>
  <si>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</si>
  <si>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</si>
  <si>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</si>
  <si>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</si>
  <si>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</si>
  <si>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</si>
  <si>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</si>
  <si>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</si>
  <si>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</si>
  <si>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</si>
  <si>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</si>
  <si>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</si>
  <si>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</si>
  <si>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</si>
  <si>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</si>
  <si>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</si>
  <si>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</si>
  <si>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</si>
  <si>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</si>
  <si>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</si>
  <si>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</si>
  <si>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</si>
  <si>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</si>
  <si>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</si>
  <si>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</si>
  <si>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</si>
  <si>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</si>
  <si>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</si>
  <si>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</si>
  <si>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</si>
  <si>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</si>
  <si>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</si>
  <si>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</si>
  <si>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</si>
  <si>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</si>
  <si>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</si>
  <si>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</si>
  <si>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</si>
  <si>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</si>
  <si>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</si>
  <si>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</si>
  <si>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</si>
  <si>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</si>
  <si>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</si>
  <si>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</si>
  <si>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</si>
  <si>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</si>
  <si>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</si>
  <si>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</si>
  <si>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</si>
  <si>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</si>
  <si>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</si>
  <si>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</si>
  <si>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</si>
  <si>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</si>
  <si>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</si>
  <si>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</si>
  <si>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</si>
  <si>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</si>
  <si>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</si>
  <si>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</si>
  <si>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</si>
  <si>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</si>
  <si>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</si>
  <si>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</si>
  <si>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</si>
  <si>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</si>
  <si>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</si>
  <si>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</si>
  <si>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</si>
  <si>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</si>
  <si>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</si>
  <si>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</si>
  <si>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</si>
  <si>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</si>
  <si>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</si>
  <si>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</si>
  <si>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</si>
  <si>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</si>
  <si>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</si>
  <si>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</si>
  <si>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</si>
  <si>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</si>
  <si>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</si>
  <si>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</si>
  <si>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</si>
  <si>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</si>
  <si>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</si>
  <si>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</si>
  <si>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</si>
  <si>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</si>
  <si>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</si>
  <si>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</si>
  <si>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</si>
  <si>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</si>
  <si>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</si>
  <si>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</si>
  <si>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</si>
  <si>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</si>
  <si>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</si>
  <si>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</si>
  <si>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</si>
  <si>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</si>
  <si>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</si>
  <si>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</si>
  <si>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</si>
  <si>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</si>
  <si>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</si>
  <si>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</si>
  <si>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</si>
  <si>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</si>
  <si>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</si>
  <si>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</si>
  <si>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</si>
  <si>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</si>
  <si>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</si>
  <si>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</si>
  <si>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</si>
  <si>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</si>
  <si>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</si>
  <si>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</si>
  <si>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</si>
  <si>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</si>
  <si>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</si>
  <si>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</si>
  <si>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</si>
  <si>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</si>
  <si>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</si>
  <si>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</si>
  <si>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</si>
  <si>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</si>
  <si>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</si>
  <si>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</si>
  <si>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</si>
  <si>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</si>
  <si>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</si>
  <si>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</si>
  <si>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</si>
  <si>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</si>
  <si>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</si>
  <si>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</si>
  <si>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</si>
  <si>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</si>
  <si>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</si>
  <si>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</si>
  <si>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</si>
  <si>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</si>
  <si>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</si>
  <si>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</si>
  <si>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</si>
  <si>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</si>
  <si>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</si>
  <si>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</si>
  <si>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</si>
  <si>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</si>
  <si>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</si>
  <si>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</si>
  <si>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</si>
  <si>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</si>
  <si>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</si>
  <si>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</si>
  <si>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</si>
  <si>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</si>
  <si>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</si>
  <si>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</si>
  <si>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</si>
  <si>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</si>
  <si>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</si>
  <si>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</si>
  <si>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</si>
  <si>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</si>
  <si>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</si>
  <si>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</si>
  <si>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</si>
  <si>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</si>
  <si>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</si>
  <si>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</si>
  <si>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</si>
  <si>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</si>
  <si>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</si>
  <si>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</si>
  <si>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</si>
  <si>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</si>
  <si>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</si>
  <si>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</si>
  <si>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</si>
  <si>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</si>
  <si>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</si>
  <si>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</si>
  <si>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</si>
  <si>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</si>
  <si>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</si>
  <si>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</si>
  <si>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</si>
  <si>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</si>
  <si>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</si>
  <si>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</si>
  <si>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</si>
  <si>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</si>
  <si>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</si>
  <si>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</si>
  <si>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</si>
  <si>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</si>
  <si>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</si>
  <si>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</si>
  <si>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</si>
  <si>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</si>
  <si>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</si>
  <si>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</si>
  <si>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</si>
  <si>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</si>
  <si>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</si>
  <si>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</si>
  <si>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</si>
  <si>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</si>
  <si>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</si>
  <si>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</si>
  <si>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</si>
  <si>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</si>
  <si>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</si>
  <si>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</si>
  <si>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</si>
  <si>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</si>
  <si>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</si>
  <si>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</si>
  <si>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</si>
  <si>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</si>
  <si>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</si>
  <si>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</si>
  <si>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</si>
  <si>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</si>
  <si>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</si>
  <si>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</si>
  <si>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</si>
  <si>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</si>
  <si>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</si>
  <si>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</si>
  <si>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</si>
  <si>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</si>
  <si>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</si>
  <si>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</si>
  <si>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</si>
  <si>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</si>
  <si>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</si>
  <si>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</si>
  <si>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</si>
  <si>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</si>
  <si>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</si>
  <si>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</si>
  <si>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</si>
  <si>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</si>
  <si>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</si>
  <si>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</si>
  <si>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</si>
  <si>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</si>
  <si>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</si>
  <si>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</si>
  <si>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</si>
  <si>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</si>
  <si>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</si>
  <si>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</si>
  <si>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</si>
  <si>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</si>
  <si>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</si>
  <si>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</si>
  <si>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</si>
  <si>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</si>
  <si>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</si>
  <si>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</si>
  <si>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</si>
  <si>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</si>
  <si>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</si>
  <si>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</si>
  <si>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</si>
  <si>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</si>
  <si>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</si>
  <si>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</si>
  <si>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</si>
  <si>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</si>
  <si>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</si>
  <si>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</si>
  <si>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</si>
  <si>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</si>
  <si>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</si>
  <si>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</si>
  <si>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</si>
  <si>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</si>
  <si>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</si>
  <si>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</si>
  <si>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</si>
  <si>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</si>
  <si>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</si>
  <si>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</si>
  <si>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</si>
  <si>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</si>
  <si>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</si>
  <si>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</si>
  <si>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</si>
  <si>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</si>
  <si>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</si>
  <si>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</si>
  <si>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</si>
  <si>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</si>
  <si>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</si>
  <si>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</si>
  <si>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</si>
  <si>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</si>
  <si>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</si>
  <si>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</si>
  <si>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</si>
  <si>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</si>
  <si>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</si>
  <si>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</si>
  <si>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</si>
  <si>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</si>
  <si>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</si>
  <si>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</si>
  <si>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</si>
  <si>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</si>
  <si>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</si>
  <si>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</si>
  <si>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</si>
  <si>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</si>
  <si>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</si>
  <si>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</si>
  <si>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</si>
  <si>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</si>
  <si>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</si>
  <si>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</si>
  <si>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</si>
  <si>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</si>
  <si>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</si>
  <si>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</si>
  <si>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</si>
  <si>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</si>
  <si>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</si>
  <si>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</si>
  <si>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</si>
  <si>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</si>
  <si>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</si>
  <si>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</si>
  <si>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</si>
  <si>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</si>
  <si>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</si>
  <si>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</si>
  <si>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</si>
  <si>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</si>
  <si>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</si>
  <si>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</si>
  <si>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</si>
  <si>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</si>
  <si>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</si>
  <si>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</si>
  <si>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</si>
  <si>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</si>
  <si>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</si>
  <si>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</si>
  <si>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</si>
  <si>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</si>
  <si>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</si>
  <si>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</si>
  <si>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</si>
  <si>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</si>
  <si>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</si>
  <si>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</si>
  <si>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</si>
  <si>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</si>
  <si>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</si>
  <si>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</si>
  <si>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</si>
  <si>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</si>
  <si>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</si>
  <si>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</si>
  <si>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</si>
  <si>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</si>
  <si>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</si>
  <si>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</si>
  <si>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</si>
  <si>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</si>
  <si>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</si>
  <si>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</si>
  <si>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</si>
  <si>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</si>
  <si>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</si>
  <si>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</si>
  <si>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</si>
  <si>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</si>
  <si>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</si>
  <si>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</si>
  <si>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</si>
  <si>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</si>
  <si>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</si>
  <si>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</si>
  <si>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</si>
  <si>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</si>
  <si>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</si>
  <si>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</si>
  <si>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</si>
  <si>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</si>
  <si>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</si>
  <si>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</si>
  <si>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</si>
  <si>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</si>
  <si>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</si>
  <si>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</si>
  <si>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</si>
  <si>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</si>
  <si>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</si>
  <si>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</si>
  <si>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</si>
  <si>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</si>
  <si>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</si>
  <si>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</si>
  <si>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</si>
  <si>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</si>
  <si>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</si>
  <si>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</si>
  <si>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</si>
  <si>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</si>
  <si>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</si>
  <si>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</si>
  <si>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</si>
  <si>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</si>
  <si>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</si>
  <si>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</si>
  <si>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</si>
  <si>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</si>
  <si>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</si>
  <si>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</si>
  <si>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</si>
  <si>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</si>
  <si>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</si>
  <si>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</si>
  <si>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</si>
  <si>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</si>
  <si>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</si>
  <si>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</si>
  <si>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</si>
  <si>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</si>
  <si>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</si>
  <si>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</si>
  <si>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</si>
  <si>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</si>
  <si>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</si>
  <si>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</si>
  <si>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</si>
  <si>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</si>
  <si>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</si>
  <si>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</si>
  <si>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</si>
  <si>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</si>
  <si>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</si>
  <si>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</si>
  <si>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</si>
  <si>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</si>
  <si>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</si>
  <si>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</si>
  <si>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</si>
  <si>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</si>
  <si>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</si>
  <si>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</si>
  <si>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</si>
  <si>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</si>
  <si>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</si>
  <si>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</si>
  <si>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</si>
  <si>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</si>
  <si>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</si>
  <si>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</si>
  <si>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</si>
  <si>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</si>
  <si>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</si>
  <si>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</si>
  <si>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</si>
  <si>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</si>
  <si>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</si>
  <si>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</si>
  <si>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</si>
  <si>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</si>
  <si>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</si>
  <si>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</si>
  <si>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</si>
  <si>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</si>
  <si>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</si>
  <si>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</si>
  <si>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</si>
  <si>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</si>
  <si>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</si>
  <si>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</si>
  <si>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</si>
  <si>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</si>
  <si>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</si>
  <si>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</si>
  <si>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</si>
  <si>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</si>
  <si>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</si>
  <si>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</si>
  <si>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</si>
  <si>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</si>
  <si>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</si>
  <si>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</si>
  <si>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</si>
  <si>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</si>
  <si>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</si>
  <si>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</si>
  <si>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</si>
  <si>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</si>
  <si>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</si>
  <si>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</si>
  <si>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</si>
  <si>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</si>
  <si>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</si>
  <si>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</si>
  <si>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</si>
  <si>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</si>
  <si>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</si>
  <si>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</si>
  <si>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</si>
  <si>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</si>
  <si>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</si>
  <si>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</si>
  <si>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</si>
  <si>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</si>
  <si>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</si>
  <si>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</si>
  <si>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</si>
  <si>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</si>
  <si>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</si>
  <si>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</si>
  <si>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</si>
  <si>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</si>
  <si>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</si>
  <si>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</si>
  <si>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</si>
  <si>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</si>
  <si>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</si>
  <si>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</si>
  <si>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</si>
  <si>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</si>
  <si>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</si>
  <si>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</si>
  <si>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</si>
  <si>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</si>
  <si>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</si>
  <si>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</si>
  <si>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</si>
  <si>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</si>
  <si>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</si>
  <si>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</si>
  <si>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</si>
  <si>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</si>
  <si>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</si>
  <si>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</si>
  <si>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</si>
  <si>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</si>
  <si>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</si>
  <si>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</si>
  <si>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</si>
  <si>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</si>
  <si>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</si>
  <si>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</si>
  <si>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</si>
  <si>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</si>
  <si>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</si>
  <si>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</si>
  <si>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</si>
  <si>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</si>
  <si>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</si>
  <si>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</si>
  <si>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</si>
  <si>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</si>
  <si>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</si>
  <si>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</si>
  <si>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</si>
  <si>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</si>
  <si>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</si>
  <si>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</si>
  <si>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</si>
  <si>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</si>
  <si>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</si>
  <si>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</si>
  <si>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</si>
  <si>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</si>
  <si>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</si>
  <si>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</si>
  <si>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</si>
  <si>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</si>
  <si>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</si>
  <si>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</si>
  <si>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</si>
  <si>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</si>
  <si>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</si>
  <si>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</si>
  <si>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</si>
  <si>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</si>
  <si>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</si>
  <si>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</si>
  <si>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</si>
  <si>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</si>
  <si>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</si>
  <si>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</si>
  <si>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</si>
  <si>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</si>
  <si>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</si>
  <si>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</si>
  <si>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</si>
  <si>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</si>
  <si>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</si>
  <si>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</si>
  <si>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</si>
  <si>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</si>
  <si>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</si>
  <si>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</si>
  <si>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</si>
  <si>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</si>
  <si>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</si>
  <si>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</si>
  <si>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</si>
  <si>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</si>
  <si>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</si>
  <si>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</si>
  <si>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</si>
  <si>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</si>
  <si>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</si>
  <si>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</si>
  <si>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</si>
  <si>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</si>
  <si>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</si>
  <si>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</si>
  <si>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</si>
  <si>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</si>
  <si>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</si>
  <si>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</si>
  <si>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</si>
  <si>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</si>
  <si>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</si>
  <si>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</si>
  <si>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</si>
  <si>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</si>
  <si>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</si>
  <si>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</si>
  <si>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</si>
  <si>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</si>
  <si>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</si>
  <si>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</si>
  <si>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</si>
  <si>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</si>
  <si>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</si>
  <si>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</si>
  <si>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</si>
  <si>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</si>
  <si>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</si>
  <si>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</si>
  <si>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</si>
  <si>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</si>
  <si>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</si>
  <si>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</si>
  <si>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</si>
  <si>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</si>
  <si>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</si>
  <si>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</si>
  <si>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</si>
  <si>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</si>
  <si>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</si>
  <si>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</si>
  <si>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</si>
  <si>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</si>
  <si>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</si>
  <si>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</si>
  <si>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</si>
  <si>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</si>
  <si>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</si>
  <si>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</si>
  <si>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</si>
  <si>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</si>
  <si>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</si>
  <si>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</si>
  <si>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</si>
  <si>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</si>
  <si>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</si>
  <si>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</si>
  <si>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</si>
  <si>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</si>
  <si>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</si>
  <si>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</si>
  <si>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</si>
  <si>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</si>
  <si>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</si>
  <si>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</si>
  <si>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</si>
  <si>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</si>
  <si>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</si>
  <si>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</si>
  <si>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</si>
  <si>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</si>
  <si>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</si>
  <si>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</si>
  <si>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</si>
  <si>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</si>
  <si>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</si>
  <si>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</si>
  <si>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</si>
  <si>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</si>
  <si>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</si>
  <si>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</si>
  <si>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</si>
  <si>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</si>
  <si>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</si>
  <si>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</si>
  <si>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</si>
  <si>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</si>
  <si>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</si>
  <si>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</si>
  <si>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</si>
  <si>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</si>
  <si>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</si>
  <si>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</si>
  <si>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</si>
  <si>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</si>
  <si>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</si>
  <si>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</si>
  <si>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</si>
  <si>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</si>
  <si>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</si>
  <si>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</si>
  <si>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</si>
  <si>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</si>
  <si>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</si>
  <si>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</si>
  <si>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</si>
  <si>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</si>
  <si>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</si>
  <si>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</si>
  <si>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</si>
  <si>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</si>
  <si>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</si>
  <si>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</si>
  <si>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</si>
  <si>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</si>
  <si>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</si>
  <si>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</si>
  <si>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</si>
  <si>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</si>
  <si>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</si>
  <si>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</si>
  <si>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</si>
  <si>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</si>
  <si>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</si>
  <si>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</si>
  <si>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</si>
  <si>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</si>
  <si>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</si>
  <si>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</si>
  <si>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</si>
  <si>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</si>
  <si>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</si>
  <si>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</si>
  <si>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</si>
  <si>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</si>
  <si>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</si>
  <si>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</si>
  <si>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</si>
  <si>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</si>
  <si>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</si>
  <si>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</si>
  <si>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</si>
  <si>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</si>
  <si>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</si>
  <si>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</si>
  <si>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</si>
  <si>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</si>
  <si>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</si>
  <si>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</si>
  <si>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</si>
  <si>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</si>
  <si>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</si>
  <si>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</si>
  <si>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</si>
  <si>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</si>
  <si>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</si>
  <si>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</si>
  <si>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</si>
  <si>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</si>
  <si>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</si>
  <si>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</si>
  <si>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</si>
  <si>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</si>
  <si>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</si>
  <si>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</si>
  <si>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</si>
  <si>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</si>
  <si>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</si>
  <si>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</si>
  <si>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</si>
  <si>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</si>
  <si>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</si>
  <si>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</si>
  <si>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</si>
  <si>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</si>
  <si>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</si>
  <si>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</si>
  <si>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</si>
  <si>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</si>
  <si>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</si>
  <si>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</si>
  <si>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</si>
  <si>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</si>
  <si>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</si>
  <si>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</si>
  <si>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</si>
  <si>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</si>
  <si>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</si>
  <si>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</si>
  <si>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</si>
  <si>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</si>
  <si>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</si>
  <si>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</si>
  <si>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</si>
  <si>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</si>
  <si>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</si>
  <si>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</si>
  <si>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</si>
  <si>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</si>
  <si>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</si>
  <si>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</si>
  <si>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</si>
  <si>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</si>
  <si>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</si>
  <si>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</si>
  <si>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</si>
  <si>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</si>
  <si>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</si>
  <si>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</si>
  <si>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</si>
  <si>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</si>
  <si>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</si>
  <si>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</si>
  <si>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</si>
  <si>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</si>
  <si>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</si>
  <si>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</si>
  <si>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</si>
  <si>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</si>
  <si>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</si>
  <si>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</si>
  <si>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</si>
  <si>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</si>
  <si>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</si>
  <si>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</si>
  <si>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</si>
  <si>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</si>
  <si>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</si>
  <si>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</si>
  <si>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</si>
  <si>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</si>
  <si>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</si>
  <si>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</si>
  <si>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</si>
  <si>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</si>
  <si>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</si>
  <si>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</si>
  <si>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</si>
  <si>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</si>
  <si>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</si>
  <si>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</si>
  <si>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</si>
  <si>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</si>
  <si>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</si>
  <si>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</si>
  <si>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</si>
  <si>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</si>
  <si>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</si>
  <si>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</si>
  <si>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</si>
  <si>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</si>
  <si>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</si>
  <si>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</si>
  <si>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</si>
  <si>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</si>
  <si>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</si>
  <si>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</si>
  <si>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</si>
  <si>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</si>
  <si>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</si>
  <si>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</si>
  <si>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</si>
  <si>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</si>
  <si>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</si>
  <si>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</si>
  <si>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</si>
  <si>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</si>
  <si>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</si>
  <si>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</si>
  <si>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</si>
  <si>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</si>
  <si>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</si>
  <si>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</si>
  <si>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</si>
  <si>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</si>
  <si>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</si>
  <si>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</si>
  <si>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</si>
  <si>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</si>
  <si>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</si>
  <si>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</si>
  <si>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</si>
  <si>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</si>
  <si>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</si>
  <si>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</si>
  <si>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</si>
  <si>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</si>
  <si>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</si>
  <si>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</si>
  <si>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</si>
  <si>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</si>
  <si>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</si>
  <si>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</si>
  <si>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</si>
  <si>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</si>
  <si>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</si>
  <si>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</si>
  <si>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</si>
  <si>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</si>
  <si>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</si>
  <si>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</si>
  <si>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</si>
  <si>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</si>
  <si>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</si>
  <si>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</si>
  <si>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</si>
  <si>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</si>
  <si>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</si>
  <si>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</si>
  <si>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</si>
  <si>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</si>
  <si>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</si>
  <si>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</si>
  <si>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</si>
  <si>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</si>
  <si>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</si>
  <si>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</si>
  <si>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</si>
  <si>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</si>
  <si>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</si>
  <si>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</si>
  <si>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</si>
  <si>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</si>
  <si>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</si>
  <si>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</si>
  <si>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</si>
  <si>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</si>
  <si>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</si>
  <si>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</si>
  <si>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</si>
  <si>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</si>
  <si>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</si>
  <si>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</si>
  <si>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</si>
  <si>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</si>
  <si>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</si>
  <si>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</si>
  <si>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</si>
  <si>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</si>
  <si>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</si>
  <si>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</si>
  <si>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</si>
  <si>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</si>
  <si>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</si>
  <si>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</si>
  <si>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</si>
  <si>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</si>
  <si>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</si>
  <si>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</si>
  <si>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</si>
  <si>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</si>
  <si>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</si>
  <si>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</si>
  <si>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</si>
  <si>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</si>
  <si>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</si>
  <si>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</si>
  <si>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</si>
  <si>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</si>
  <si>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</si>
  <si>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</si>
  <si>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</si>
  <si>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</si>
  <si>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</si>
  <si>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</si>
  <si>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</si>
  <si>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</si>
  <si>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</si>
  <si>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</si>
  <si>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</si>
  <si>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</si>
  <si>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</si>
  <si>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</si>
  <si>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</si>
  <si>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</si>
  <si>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</si>
  <si>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</si>
  <si>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</si>
  <si>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</si>
  <si>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</si>
  <si>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</si>
  <si>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</si>
  <si>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</si>
  <si>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</si>
  <si>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</si>
  <si>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</si>
  <si>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</si>
  <si>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</si>
  <si>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</si>
  <si>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</si>
  <si>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</si>
  <si>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</si>
  <si>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</si>
  <si>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</si>
  <si>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</si>
  <si>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</si>
  <si>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</si>
  <si>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</si>
  <si>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</si>
  <si>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</si>
  <si>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</si>
  <si>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</si>
  <si>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</si>
  <si>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</si>
  <si>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</si>
  <si>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</si>
  <si>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</si>
  <si>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</si>
  <si>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</si>
  <si>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</si>
  <si>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</si>
  <si>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</si>
  <si>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</si>
  <si>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</si>
  <si>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</si>
  <si>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</si>
  <si>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</si>
  <si>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</si>
  <si>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</si>
  <si>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</si>
  <si>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</si>
  <si>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</si>
  <si>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</si>
  <si>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</si>
  <si>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</si>
  <si>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</si>
  <si>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</si>
  <si>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</si>
  <si>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</si>
  <si>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</si>
  <si>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</si>
  <si>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</si>
  <si>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</si>
  <si>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</si>
  <si>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</si>
  <si>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</si>
  <si>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</si>
  <si>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</si>
  <si>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</si>
  <si>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</si>
  <si>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</si>
  <si>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</si>
  <si>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</si>
  <si>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</si>
  <si>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</si>
  <si>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</si>
  <si>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</si>
  <si>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</si>
  <si>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</si>
  <si>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</si>
  <si>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</si>
  <si>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</si>
  <si>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</si>
  <si>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</si>
  <si>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</si>
  <si>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</si>
  <si>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</si>
  <si>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</si>
  <si>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</si>
  <si>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</si>
  <si>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</si>
  <si>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</si>
  <si>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</si>
  <si>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</si>
  <si>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</si>
  <si>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</si>
  <si>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</si>
  <si>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</si>
  <si>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</si>
  <si>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</si>
  <si>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</si>
  <si>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</si>
  <si>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</si>
  <si>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</si>
  <si>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</si>
  <si>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</si>
  <si>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</si>
  <si>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</si>
  <si>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</si>
  <si>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</si>
  <si>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</si>
  <si>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</si>
  <si>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</si>
  <si>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</si>
  <si>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</si>
  <si>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</si>
  <si>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</si>
  <si>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</si>
  <si>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</si>
  <si>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</si>
  <si>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</si>
  <si>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</si>
  <si>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</si>
  <si>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</si>
  <si>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</si>
  <si>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</si>
  <si>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</si>
  <si>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</si>
  <si>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</si>
  <si>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</si>
  <si>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</si>
  <si>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</si>
  <si>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</si>
  <si>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</si>
  <si>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</si>
  <si>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</si>
  <si>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</si>
  <si>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</si>
  <si>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</si>
  <si>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</si>
  <si>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</si>
  <si>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</si>
  <si>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</si>
  <si>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</si>
  <si>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</si>
  <si>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</si>
  <si>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</si>
  <si>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</si>
  <si>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</si>
  <si>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</si>
  <si>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</si>
  <si>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</si>
  <si>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</si>
  <si>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</si>
  <si>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</si>
  <si>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</si>
  <si>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</si>
  <si>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</si>
  <si>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</si>
  <si>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</si>
  <si>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</si>
  <si>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</si>
  <si>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</si>
  <si>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</si>
  <si>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</si>
  <si>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</si>
  <si>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</si>
  <si>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</si>
  <si>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</si>
  <si>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</si>
  <si>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</si>
  <si>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</si>
  <si>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</si>
  <si>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</si>
  <si>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</si>
  <si>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</si>
  <si>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</si>
  <si>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</si>
  <si>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</si>
  <si>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</si>
  <si>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</si>
  <si>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</si>
  <si>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</si>
  <si>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</si>
  <si>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</si>
  <si>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</si>
  <si>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</si>
  <si>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</si>
  <si>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</si>
  <si>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</si>
  <si>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</si>
  <si>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</si>
  <si>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</si>
  <si>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</si>
  <si>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</si>
  <si>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</si>
  <si>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</si>
  <si>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</si>
  <si>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</si>
  <si>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</si>
  <si>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</si>
  <si>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</si>
  <si>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</si>
  <si>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</si>
  <si>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</si>
  <si>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</si>
  <si>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</si>
  <si>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</si>
  <si>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</si>
  <si>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</si>
  <si>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</si>
  <si>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</si>
  <si>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</si>
  <si>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</si>
  <si>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</si>
  <si>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</si>
  <si>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</si>
  <si>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</si>
  <si>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</si>
  <si>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</si>
  <si>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</si>
  <si>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</si>
  <si>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</si>
  <si>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</si>
  <si>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</si>
  <si>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</si>
  <si>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</si>
  <si>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</si>
  <si>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</si>
  <si>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</si>
  <si>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</si>
  <si>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</si>
  <si>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</si>
  <si>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</si>
  <si>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</si>
  <si>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</si>
  <si>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</si>
  <si>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</si>
  <si>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</si>
  <si>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</si>
  <si>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</si>
  <si>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</si>
  <si>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</si>
  <si>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</si>
  <si>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</si>
  <si>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</si>
  <si>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</si>
  <si>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</si>
  <si>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</si>
  <si>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</si>
  <si>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</si>
  <si>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</si>
  <si>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</si>
  <si>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</si>
  <si>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</si>
  <si>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</si>
  <si>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</si>
  <si>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</si>
  <si>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</si>
  <si>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</si>
  <si>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</si>
  <si>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</si>
  <si>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</si>
  <si>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</si>
  <si>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</si>
  <si>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</si>
  <si>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</si>
  <si>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</si>
  <si>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</si>
  <si>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</si>
  <si>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</si>
  <si>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</si>
  <si>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</si>
  <si>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</si>
  <si>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</si>
  <si>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</si>
  <si>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</si>
  <si>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</si>
  <si>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</si>
  <si>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</si>
  <si>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</si>
  <si>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</si>
  <si>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</si>
  <si>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</si>
  <si>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</si>
  <si>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</si>
  <si>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</si>
  <si>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</si>
  <si>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</si>
  <si>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</si>
  <si>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</si>
  <si>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</si>
  <si>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</si>
  <si>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</si>
  <si>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</si>
  <si>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</si>
  <si>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</si>
  <si>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</si>
  <si>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</si>
  <si>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</si>
  <si>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</si>
  <si>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</si>
  <si>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</si>
  <si>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</si>
  <si>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</si>
  <si>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</si>
  <si>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</si>
  <si>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</si>
  <si>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</si>
  <si>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</si>
  <si>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</si>
  <si>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</si>
  <si>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</si>
  <si>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</si>
  <si>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</si>
  <si>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</si>
  <si>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</si>
  <si>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</si>
  <si>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</si>
  <si>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</si>
  <si>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</si>
  <si>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</si>
  <si>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</si>
  <si>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</si>
  <si>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</si>
  <si>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</si>
  <si>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</si>
  <si>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</si>
  <si>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</si>
  <si>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</si>
  <si>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</si>
  <si>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</si>
  <si>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</si>
  <si>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</si>
  <si>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</si>
  <si>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</si>
  <si>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</si>
  <si>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</si>
  <si>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</si>
  <si>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</si>
  <si>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</si>
  <si>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</si>
  <si>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</si>
  <si>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</si>
  <si>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</si>
  <si>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</si>
  <si>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</si>
  <si>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</si>
  <si>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</si>
  <si>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</si>
  <si>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</si>
  <si>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</si>
  <si>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</si>
  <si>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</si>
  <si>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</si>
  <si>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</si>
  <si>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</si>
  <si>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</si>
  <si>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</si>
  <si>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</si>
  <si>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</si>
  <si>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</si>
  <si>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</si>
  <si>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</si>
  <si>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</si>
  <si>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</si>
  <si>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</si>
  <si>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</si>
  <si>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</si>
  <si>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</si>
  <si>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</si>
  <si>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</si>
  <si>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</si>
  <si>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</si>
  <si>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</si>
  <si>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</si>
  <si>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</si>
  <si>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</si>
  <si>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</si>
  <si>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</si>
  <si>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</si>
  <si>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</si>
  <si>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</si>
  <si>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</si>
  <si>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</si>
  <si>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</si>
  <si>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</si>
  <si>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</si>
  <si>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</si>
  <si>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</si>
  <si>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</si>
  <si>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</si>
  <si>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</si>
  <si>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</si>
  <si>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</si>
  <si>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</si>
  <si>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</si>
  <si>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</si>
  <si>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</si>
  <si>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</si>
  <si>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</si>
  <si>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</si>
  <si>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</si>
  <si>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</si>
  <si>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</si>
  <si>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</si>
  <si>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</si>
  <si>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</si>
  <si>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</si>
  <si>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</si>
  <si>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</si>
  <si>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</si>
  <si>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</si>
  <si>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</si>
  <si>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</si>
  <si>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</si>
  <si>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</si>
  <si>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</si>
  <si>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</si>
  <si>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</si>
  <si>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</si>
  <si>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</si>
  <si>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</si>
  <si>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</si>
  <si>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</si>
  <si>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</si>
  <si>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</si>
  <si>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</si>
  <si>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</si>
  <si>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</si>
  <si>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</si>
  <si>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</si>
  <si>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</si>
  <si>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</si>
  <si>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</si>
  <si>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</si>
  <si>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</si>
  <si>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</si>
  <si>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</si>
  <si>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</si>
  <si>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</si>
  <si>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</si>
  <si>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</si>
  <si>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</si>
  <si>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</si>
  <si>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</si>
  <si>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</si>
  <si>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</si>
  <si>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</si>
  <si>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</si>
  <si>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</si>
  <si>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</si>
  <si>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</si>
  <si>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</si>
  <si>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</si>
  <si>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</si>
  <si>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</si>
  <si>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</si>
  <si>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</si>
  <si>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</si>
  <si>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</si>
  <si>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</si>
  <si>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</si>
  <si>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</si>
  <si>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</si>
  <si>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</si>
  <si>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</si>
  <si>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</si>
  <si>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</si>
  <si>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</si>
  <si>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</si>
  <si>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</si>
  <si>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</si>
  <si>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</si>
  <si>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</si>
  <si>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</si>
  <si>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</si>
  <si>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</si>
  <si>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</si>
  <si>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</si>
  <si>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</si>
  <si>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</si>
  <si>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</si>
  <si>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</si>
  <si>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</si>
  <si>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</si>
  <si>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</si>
  <si>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</si>
  <si>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</si>
  <si>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</si>
  <si>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</si>
  <si>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</si>
  <si>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</si>
  <si>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</si>
  <si>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</si>
  <si>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</si>
  <si>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</si>
  <si>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</si>
  <si>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</si>
  <si>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</si>
  <si>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</si>
  <si>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</si>
  <si>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</si>
  <si>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</si>
  <si>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</si>
  <si>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</si>
  <si>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</si>
  <si>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</si>
  <si>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</si>
  <si>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</si>
  <si>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</si>
  <si>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</si>
  <si>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</si>
  <si>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</si>
  <si>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</si>
  <si>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</si>
  <si>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</si>
  <si>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</si>
  <si>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</si>
  <si>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</si>
  <si>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</si>
  <si>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</si>
  <si>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</si>
  <si>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</si>
  <si>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</si>
  <si>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</si>
  <si>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</si>
  <si>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</si>
  <si>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</si>
  <si>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</si>
  <si>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</si>
  <si>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</si>
  <si>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</si>
  <si>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</si>
  <si>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</si>
  <si>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</si>
  <si>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</si>
  <si>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</si>
  <si>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</si>
  <si>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</si>
  <si>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</si>
  <si>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</si>
  <si>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</si>
  <si>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</si>
  <si>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</si>
  <si>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</si>
  <si>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</si>
  <si>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</si>
  <si>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</si>
  <si>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</si>
  <si>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</si>
  <si>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</si>
  <si>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</si>
  <si>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</si>
  <si>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</si>
  <si>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</si>
  <si>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</si>
  <si>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</si>
  <si>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</si>
  <si>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</si>
  <si>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</si>
  <si>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</si>
  <si>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</si>
  <si>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</si>
  <si>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</si>
  <si>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</si>
  <si>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</si>
  <si>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</si>
  <si>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</si>
  <si>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</si>
  <si>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</si>
  <si>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</si>
  <si>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</si>
  <si>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</si>
  <si>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</si>
  <si>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</si>
  <si>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</si>
  <si>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</si>
  <si>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</si>
  <si>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</si>
  <si>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</si>
  <si>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</si>
  <si>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</si>
  <si>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</si>
  <si>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</si>
  <si>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</si>
  <si>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</si>
  <si>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</si>
  <si>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</si>
  <si>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</si>
  <si>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</si>
  <si>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</si>
  <si>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</si>
  <si>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</si>
  <si>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</si>
  <si>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</si>
  <si>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</si>
  <si>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</si>
  <si>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</si>
  <si>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</si>
  <si>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</si>
  <si>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</si>
  <si>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</si>
  <si>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</si>
  <si>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</si>
  <si>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</si>
  <si>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</si>
  <si>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</si>
  <si>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</si>
  <si>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</si>
  <si>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</si>
  <si>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</si>
  <si>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</si>
  <si>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</si>
  <si>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</si>
  <si>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</si>
  <si>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</si>
  <si>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</si>
  <si>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</si>
  <si>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</si>
  <si>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</si>
  <si>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</si>
  <si>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</si>
  <si>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</si>
  <si>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</si>
  <si>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</si>
  <si>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</si>
  <si>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</si>
  <si>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</si>
  <si>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</si>
  <si>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</si>
  <si>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</si>
  <si>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</si>
  <si>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</si>
  <si>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</si>
  <si>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</si>
  <si>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</si>
  <si>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</si>
  <si>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</si>
  <si>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</si>
  <si>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</si>
  <si>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</si>
  <si>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</si>
  <si>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</si>
  <si>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</si>
  <si>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</si>
  <si>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</si>
  <si>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</si>
  <si>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</si>
  <si>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</si>
  <si>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</si>
  <si>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</si>
  <si>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</si>
  <si>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</si>
  <si>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</si>
  <si>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</si>
  <si>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</si>
  <si>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</si>
  <si>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</si>
  <si>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</si>
  <si>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</si>
  <si>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</si>
  <si>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</si>
  <si>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</si>
  <si>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</si>
  <si>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</si>
  <si>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</si>
  <si>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</si>
  <si>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</si>
  <si>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</si>
  <si>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</si>
  <si>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</si>
  <si>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</si>
  <si>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</si>
  <si>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</si>
  <si>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</si>
  <si>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</si>
  <si>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</si>
  <si>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</si>
  <si>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</si>
  <si>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</si>
  <si>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</si>
  <si>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</si>
  <si>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</si>
  <si>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</si>
  <si>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</si>
  <si>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</si>
  <si>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</si>
  <si>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</si>
  <si>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</si>
  <si>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</si>
  <si>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</si>
  <si>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</si>
  <si>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</si>
  <si>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</si>
  <si>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</si>
  <si>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</si>
  <si>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</si>
  <si>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</si>
  <si>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</si>
  <si>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</si>
  <si>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</si>
  <si>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</si>
  <si>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</si>
  <si>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</si>
  <si>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</si>
  <si>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</si>
  <si>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</si>
  <si>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</si>
  <si>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</si>
  <si>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</si>
  <si>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</si>
  <si>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</si>
  <si>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</si>
  <si>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</si>
  <si>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</si>
  <si>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</si>
  <si>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</si>
  <si>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</si>
  <si>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</si>
  <si>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</si>
  <si>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</si>
  <si>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</si>
  <si>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</si>
  <si>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</si>
  <si>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</si>
  <si>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</si>
  <si>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</si>
  <si>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</si>
  <si>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</si>
  <si>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</si>
  <si>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</si>
  <si>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</si>
  <si>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</si>
  <si>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</si>
  <si>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</si>
  <si>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</si>
  <si>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</si>
  <si>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</si>
  <si>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</si>
  <si>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</si>
  <si>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</si>
  <si>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</si>
  <si>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</si>
  <si>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</si>
  <si>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</si>
  <si>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</si>
  <si>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</si>
  <si>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</si>
  <si>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</si>
  <si>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</si>
  <si>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</si>
  <si>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</si>
  <si>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</si>
  <si>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</si>
  <si>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</si>
  <si>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</si>
  <si>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</si>
  <si>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</si>
  <si>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</si>
  <si>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</si>
  <si>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</si>
  <si>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</si>
  <si>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</si>
  <si>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</si>
  <si>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</si>
  <si>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</si>
  <si>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</si>
  <si>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</si>
  <si>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</si>
  <si>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</si>
  <si>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</si>
  <si>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</si>
  <si>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</si>
  <si>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</si>
  <si>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</si>
  <si>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</si>
  <si>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</si>
  <si>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</si>
  <si>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</si>
  <si>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</si>
  <si>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</si>
  <si>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</si>
  <si>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</si>
  <si>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</si>
  <si>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</si>
  <si>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</si>
  <si>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</si>
  <si>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</si>
  <si>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</si>
  <si>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</si>
  <si>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</si>
  <si>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</si>
  <si>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</si>
  <si>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</si>
  <si>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</si>
  <si>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</si>
  <si>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</si>
  <si>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</si>
  <si>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</si>
  <si>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</si>
  <si>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</si>
  <si>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</si>
  <si>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</si>
  <si>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</si>
  <si>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</si>
  <si>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</si>
  <si>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</si>
  <si>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</si>
  <si>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</si>
  <si>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</si>
  <si>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</si>
  <si>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</si>
  <si>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</si>
  <si>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</si>
  <si>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</si>
  <si>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</si>
  <si>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</si>
  <si>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</si>
  <si>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</si>
  <si>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</si>
  <si>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</si>
  <si>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</si>
  <si>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</si>
  <si>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</si>
  <si>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</si>
  <si>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</si>
  <si>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</si>
  <si>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</si>
  <si>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</si>
  <si>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</si>
  <si>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</si>
  <si>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</si>
  <si>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</si>
  <si>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</si>
  <si>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</si>
  <si>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</si>
  <si>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</si>
  <si>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</si>
  <si>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</si>
  <si>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</si>
  <si>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</si>
  <si>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</si>
  <si>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</si>
  <si>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</si>
  <si>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</si>
  <si>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</si>
  <si>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</si>
  <si>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</si>
  <si>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</si>
  <si>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</si>
  <si>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</si>
  <si>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</si>
  <si>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</si>
  <si>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</si>
  <si>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</si>
  <si>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</si>
  <si>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</si>
  <si>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</si>
  <si>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</si>
  <si>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</si>
  <si>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</si>
  <si>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</si>
  <si>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</si>
  <si>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</si>
  <si>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</si>
  <si>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</si>
  <si>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</si>
  <si>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</si>
  <si>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</si>
  <si>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</si>
  <si>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</si>
  <si>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</si>
  <si>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</si>
  <si>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</si>
  <si>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</si>
  <si>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</si>
  <si>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</si>
  <si>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</si>
  <si>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</si>
  <si>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</si>
  <si>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</si>
  <si>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</si>
  <si>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</si>
  <si>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</si>
  <si>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</si>
  <si>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</si>
  <si>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</si>
  <si>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</si>
  <si>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</si>
  <si>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</si>
  <si>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</si>
  <si>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</si>
  <si>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</si>
  <si>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</si>
  <si>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</si>
  <si>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</si>
  <si>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</si>
  <si>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</si>
  <si>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</si>
  <si>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</si>
  <si>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</si>
  <si>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</si>
  <si>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</si>
  <si>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</si>
  <si>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</si>
  <si>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</si>
  <si>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</si>
  <si>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</si>
  <si>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</si>
  <si>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</si>
  <si>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</si>
  <si>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</si>
  <si>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</si>
  <si>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</si>
  <si>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</si>
  <si>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</si>
  <si>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</si>
  <si>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</si>
  <si>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</si>
  <si>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</si>
  <si>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</si>
  <si>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</si>
  <si>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</si>
  <si>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</si>
  <si>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</si>
  <si>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</si>
  <si>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</si>
  <si>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</si>
  <si>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</si>
  <si>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</si>
  <si>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</si>
  <si>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</si>
  <si>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</si>
  <si>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</si>
  <si>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</si>
  <si>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</si>
  <si>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</si>
  <si>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</si>
  <si>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</si>
  <si>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</si>
  <si>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</si>
  <si>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</si>
  <si>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</si>
  <si>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</si>
  <si>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</si>
  <si>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</si>
  <si>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</si>
  <si>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</si>
  <si>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</si>
  <si>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</si>
  <si>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</si>
  <si>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</si>
  <si>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</si>
  <si>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</si>
  <si>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</si>
  <si>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</si>
  <si>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</si>
  <si>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</si>
  <si>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</si>
  <si>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</si>
  <si>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</si>
  <si>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</si>
  <si>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</si>
  <si>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</si>
  <si>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</si>
  <si>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</si>
  <si>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</si>
  <si>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</si>
  <si>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</si>
  <si>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</si>
  <si>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</si>
  <si>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</si>
  <si>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</si>
  <si>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</si>
  <si>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</si>
  <si>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</si>
  <si>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</si>
  <si>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</si>
  <si>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</si>
  <si>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</si>
  <si>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</si>
  <si>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</si>
  <si>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</si>
  <si>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</si>
  <si>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</si>
  <si>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</si>
  <si>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</si>
  <si>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</si>
  <si>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</si>
  <si>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</si>
  <si>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</si>
  <si>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</si>
  <si>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</si>
  <si>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</si>
  <si>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</si>
  <si>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</si>
  <si>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</si>
  <si>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</si>
  <si>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</si>
  <si>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</si>
  <si>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</si>
  <si>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</si>
  <si>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</si>
  <si>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</si>
  <si>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</si>
  <si>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</si>
  <si>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</si>
  <si>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</si>
  <si>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</si>
  <si>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</si>
  <si>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</si>
  <si>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</si>
  <si>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</si>
  <si>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</si>
  <si>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</si>
  <si>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</si>
  <si>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</si>
  <si>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</si>
  <si>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</si>
  <si>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</si>
  <si>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</si>
  <si>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</si>
  <si>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</si>
  <si>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</si>
  <si>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</si>
  <si>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</si>
  <si>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</si>
  <si>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</si>
  <si>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</si>
  <si>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</si>
  <si>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</si>
  <si>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</si>
  <si>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</si>
  <si>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</si>
  <si>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</si>
  <si>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</si>
  <si>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</si>
  <si>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</si>
  <si>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</si>
  <si>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</si>
  <si>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</si>
  <si>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</si>
  <si>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</si>
  <si>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</si>
  <si>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</si>
  <si>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</si>
  <si>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</si>
  <si>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</si>
  <si>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</si>
  <si>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</si>
  <si>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</si>
  <si>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</si>
  <si>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</si>
  <si>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</si>
  <si>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</si>
  <si>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</si>
  <si>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</si>
  <si>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</si>
  <si>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</si>
  <si>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</si>
  <si>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</si>
  <si>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</si>
  <si>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</si>
  <si>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</si>
  <si>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</si>
  <si>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</si>
  <si>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</si>
  <si>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</si>
  <si>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</si>
  <si>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</si>
  <si>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</si>
  <si>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</si>
  <si>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</si>
  <si>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</si>
  <si>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</si>
  <si>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</si>
  <si>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</si>
  <si>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</si>
  <si>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</si>
  <si>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</si>
  <si>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</si>
  <si>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</si>
  <si>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</si>
  <si>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</si>
  <si>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</si>
  <si>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</si>
  <si>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</si>
  <si>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</si>
  <si>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</si>
  <si>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</si>
  <si>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</si>
  <si>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</si>
  <si>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</si>
  <si>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</si>
  <si>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</si>
  <si>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</si>
  <si>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</si>
  <si>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</si>
  <si>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</si>
  <si>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</si>
  <si>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</si>
  <si>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</si>
  <si>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</si>
  <si>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</si>
  <si>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</si>
  <si>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</si>
  <si>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</si>
  <si>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</si>
  <si>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</si>
  <si>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</si>
  <si>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</si>
  <si>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</si>
  <si>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</si>
  <si>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</si>
  <si>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</si>
  <si>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</si>
  <si>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</si>
  <si>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</si>
  <si>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</si>
  <si>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</si>
  <si>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</si>
  <si>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</si>
  <si>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</si>
  <si>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</si>
  <si>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</si>
  <si>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</si>
  <si>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</si>
  <si>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</si>
  <si>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</si>
  <si>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</si>
  <si>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</si>
  <si>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</si>
  <si>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</si>
  <si>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</si>
  <si>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</si>
  <si>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</si>
  <si>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</si>
  <si>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</si>
  <si>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</si>
  <si>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</si>
  <si>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</si>
  <si>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</si>
  <si>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</si>
  <si>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</si>
  <si>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</si>
  <si>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</si>
  <si>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</si>
  <si>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</si>
  <si>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</si>
  <si>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</si>
  <si>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</si>
  <si>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</si>
  <si>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</si>
  <si>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</si>
  <si>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</si>
  <si>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</si>
  <si>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</si>
  <si>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</si>
  <si>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</si>
  <si>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</si>
  <si>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</si>
  <si>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</si>
  <si>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</si>
  <si>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</si>
  <si>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</si>
  <si>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</si>
  <si>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</si>
  <si>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</si>
  <si>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</si>
  <si>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</si>
  <si>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</si>
  <si>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</si>
  <si>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</si>
  <si>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</si>
  <si>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</si>
  <si>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</si>
  <si>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</si>
  <si>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</si>
  <si>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</si>
  <si>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</si>
  <si>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</si>
  <si>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</si>
  <si>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</si>
  <si>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</si>
  <si>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</si>
  <si>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</si>
  <si>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</si>
  <si>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</si>
  <si>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</si>
  <si>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</si>
  <si>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</si>
  <si>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</si>
  <si>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</si>
  <si>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</si>
  <si>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</si>
  <si>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</si>
  <si>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</si>
  <si>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</si>
  <si>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</si>
  <si>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</si>
  <si>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</si>
  <si>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</si>
  <si>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</si>
  <si>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</si>
  <si>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</si>
  <si>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</si>
  <si>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</si>
  <si>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</si>
  <si>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</si>
  <si>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</si>
  <si>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</si>
  <si>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</si>
  <si>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</si>
  <si>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</si>
  <si>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</si>
  <si>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</si>
  <si>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</si>
  <si>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</si>
  <si>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</si>
  <si>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</si>
  <si>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</si>
  <si>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</si>
  <si>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</si>
  <si>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</si>
  <si>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</si>
  <si>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</si>
  <si>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</si>
  <si>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</si>
  <si>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</si>
  <si>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</si>
  <si>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</si>
  <si>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</si>
  <si>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</si>
  <si>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</si>
  <si>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</si>
  <si>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</si>
  <si>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</si>
  <si>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</si>
  <si>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</si>
  <si>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</si>
  <si>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</si>
  <si>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</si>
  <si>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</si>
  <si>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</si>
  <si>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</si>
  <si>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</si>
  <si>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</si>
  <si>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</si>
  <si>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</si>
  <si>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</si>
  <si>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</si>
  <si>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</si>
  <si>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</si>
  <si>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</si>
  <si>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</si>
  <si>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</si>
  <si>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</si>
  <si>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</si>
  <si>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</si>
  <si>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</si>
  <si>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</si>
  <si>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</si>
  <si>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</si>
  <si>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</si>
  <si>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</si>
  <si>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</si>
  <si>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</si>
  <si>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</si>
  <si>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</si>
  <si>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</si>
  <si>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</si>
  <si>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</si>
  <si>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</si>
  <si>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</si>
  <si>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</si>
  <si>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</si>
  <si>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</si>
  <si>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</si>
  <si>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</si>
  <si>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</si>
  <si>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</si>
  <si>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</si>
  <si>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</si>
  <si>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</si>
  <si>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</si>
  <si>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</si>
  <si>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</si>
  <si>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</si>
  <si>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</si>
  <si>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</si>
  <si>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</si>
  <si>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</si>
  <si>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</si>
  <si>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</si>
  <si>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</si>
  <si>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</si>
  <si>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</si>
  <si>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</si>
  <si>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</si>
  <si>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</si>
  <si>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</si>
  <si>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</si>
  <si>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</si>
  <si>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</si>
  <si>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</si>
  <si>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</si>
  <si>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</si>
  <si>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</si>
  <si>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</si>
  <si>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</si>
  <si>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</si>
  <si>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</si>
  <si>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</si>
  <si>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</si>
  <si>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</si>
  <si>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</si>
  <si>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</si>
  <si>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</si>
  <si>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</si>
  <si>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</si>
  <si>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</si>
  <si>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</si>
  <si>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</si>
  <si>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</si>
  <si>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</si>
  <si>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</si>
  <si>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</si>
  <si>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</si>
  <si>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</si>
  <si>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</si>
  <si>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</si>
  <si>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</si>
  <si>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</si>
  <si>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</si>
  <si>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</si>
  <si>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</si>
  <si>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</si>
  <si>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</si>
  <si>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</si>
  <si>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</si>
  <si>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</si>
  <si>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</si>
  <si>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</si>
  <si>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</si>
  <si>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</si>
  <si>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</si>
  <si>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</si>
  <si>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</si>
  <si>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</si>
  <si>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</si>
  <si>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</si>
  <si>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</si>
  <si>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</si>
  <si>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</si>
  <si>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</si>
  <si>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</si>
  <si>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</si>
  <si>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</si>
  <si>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</si>
  <si>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</si>
  <si>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</si>
  <si>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</si>
  <si>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</si>
  <si>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</si>
  <si>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</si>
  <si>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</si>
  <si>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</si>
  <si>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</si>
  <si>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</si>
  <si>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</si>
  <si>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</si>
  <si>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</si>
  <si>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</si>
  <si>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</si>
  <si>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</si>
  <si>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</si>
  <si>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</si>
  <si>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</si>
  <si>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</si>
  <si>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</si>
  <si>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</si>
  <si>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</si>
  <si>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</si>
  <si>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</si>
  <si>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</si>
  <si>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</si>
  <si>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</si>
  <si>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</si>
  <si>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</si>
  <si>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</si>
  <si>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</si>
  <si>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</si>
  <si>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</si>
  <si>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</si>
  <si>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</si>
  <si>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</si>
  <si>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</si>
  <si>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</si>
  <si>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</si>
  <si>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</si>
  <si>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</si>
  <si>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</si>
  <si>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</si>
  <si>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</si>
  <si>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</si>
  <si>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</si>
  <si>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</si>
  <si>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</si>
  <si>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</si>
  <si>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</si>
  <si>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</si>
  <si>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</si>
  <si>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</si>
  <si>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</si>
  <si>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</si>
  <si>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</si>
  <si>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</si>
  <si>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</si>
  <si>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</si>
  <si>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</si>
  <si>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</si>
  <si>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</si>
  <si>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</si>
  <si>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</si>
  <si>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</si>
  <si>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</si>
  <si>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</si>
  <si>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</si>
  <si>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</si>
  <si>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</si>
  <si>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</si>
  <si>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</si>
  <si>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</si>
  <si>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</si>
  <si>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</si>
  <si>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</si>
  <si>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</si>
  <si>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</si>
  <si>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</si>
  <si>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</si>
  <si>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</si>
  <si>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</si>
  <si>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</si>
  <si>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</si>
  <si>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</si>
  <si>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</si>
  <si>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</si>
  <si>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</si>
  <si>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</si>
  <si>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</si>
  <si>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</si>
  <si>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</si>
  <si>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</si>
  <si>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</si>
  <si>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</si>
  <si>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</si>
  <si>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</si>
  <si>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</si>
  <si>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</si>
  <si>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</si>
  <si>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</si>
  <si>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</si>
  <si>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</si>
  <si>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</si>
  <si>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</si>
  <si>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</si>
  <si>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</si>
  <si>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</si>
  <si>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</si>
  <si>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</si>
  <si>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</si>
  <si>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</si>
  <si>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</si>
  <si>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</si>
  <si>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</si>
  <si>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</si>
  <si>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</si>
  <si>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</si>
  <si>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</si>
  <si>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</si>
  <si>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</si>
  <si>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</si>
  <si>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</si>
  <si>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</si>
  <si>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</si>
  <si>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</si>
  <si>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</si>
  <si>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</si>
  <si>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</si>
  <si>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</si>
  <si>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</si>
  <si>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</si>
  <si>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</si>
  <si>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</si>
  <si>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</si>
  <si>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</si>
  <si>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</si>
  <si>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</si>
  <si>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</si>
  <si>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</si>
  <si>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</si>
  <si>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</si>
  <si>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</si>
  <si>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</si>
  <si>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</si>
  <si>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</si>
  <si>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</si>
  <si>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</si>
  <si>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</si>
  <si>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</si>
  <si>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</si>
  <si>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</si>
  <si>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</si>
  <si>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</si>
  <si>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</si>
  <si>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</si>
  <si>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</si>
  <si>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</si>
  <si>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</si>
  <si>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</si>
  <si>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</si>
  <si>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</si>
  <si>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</si>
  <si>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</si>
  <si>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</si>
  <si>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</si>
  <si>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</si>
  <si>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</si>
  <si>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</si>
  <si>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</si>
  <si>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</si>
  <si>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</si>
  <si>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</si>
  <si>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</si>
  <si>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</si>
  <si>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</si>
  <si>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</si>
  <si>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</si>
  <si>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</si>
  <si>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</si>
  <si>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</si>
  <si>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</si>
  <si>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</si>
  <si>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</si>
  <si>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</si>
  <si>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</si>
  <si>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</si>
  <si>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</si>
  <si>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</si>
  <si>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</si>
  <si>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</si>
  <si>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</si>
  <si>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</si>
  <si>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</si>
  <si>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</si>
  <si>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</si>
  <si>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</si>
  <si>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</si>
  <si>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</si>
  <si>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</si>
  <si>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</si>
  <si>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</si>
  <si>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</si>
  <si>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</si>
  <si>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</si>
  <si>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</si>
  <si>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</si>
  <si>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</si>
  <si>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</si>
  <si>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</si>
  <si>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</si>
  <si>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</si>
  <si>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</si>
  <si>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</si>
  <si>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</si>
  <si>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</si>
  <si>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</si>
  <si>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</si>
  <si>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</si>
  <si>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</si>
  <si>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</si>
  <si>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</si>
  <si>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</si>
  <si>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</si>
  <si>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</si>
  <si>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</si>
  <si>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</si>
  <si>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</si>
  <si>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</si>
  <si>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</si>
  <si>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</si>
  <si>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</si>
  <si>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</si>
  <si>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</si>
  <si>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</si>
  <si>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</si>
  <si>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</si>
  <si>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</si>
  <si>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</si>
  <si>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</si>
  <si>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</si>
  <si>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</si>
  <si>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</si>
  <si>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</si>
  <si>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</si>
  <si>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</si>
  <si>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</si>
  <si>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</si>
  <si>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</si>
  <si>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</si>
  <si>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</si>
  <si>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</si>
  <si>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</si>
  <si>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</si>
  <si>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</si>
  <si>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</si>
  <si>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</si>
  <si>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</si>
  <si>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</si>
  <si>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</si>
  <si>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</si>
  <si>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</si>
  <si>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</si>
  <si>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</si>
  <si>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</si>
  <si>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</si>
  <si>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</si>
  <si>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</si>
  <si>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</si>
  <si>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</si>
  <si>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</si>
  <si>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</si>
  <si>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</si>
  <si>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</si>
  <si>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</si>
  <si>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</si>
  <si>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</si>
  <si>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</si>
  <si>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</si>
  <si>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</si>
  <si>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</si>
  <si>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</si>
  <si>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</si>
  <si>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</si>
  <si>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</si>
  <si>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</si>
  <si>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</si>
  <si>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</si>
  <si>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</si>
  <si>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</si>
  <si>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</si>
  <si>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</si>
  <si>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</si>
  <si>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</si>
  <si>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</si>
  <si>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</si>
  <si>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</si>
  <si>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</si>
  <si>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</si>
  <si>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</si>
  <si>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</si>
  <si>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</si>
  <si>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</si>
  <si>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</si>
  <si>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</si>
  <si>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</si>
  <si>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</si>
  <si>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</si>
  <si>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</si>
  <si>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</si>
  <si>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</si>
  <si>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</si>
  <si>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</si>
  <si>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</si>
  <si>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</si>
  <si>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</si>
  <si>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</si>
  <si>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</si>
  <si>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</si>
  <si>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</si>
  <si>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</si>
  <si>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</si>
  <si>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</si>
  <si>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</si>
  <si>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</si>
  <si>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</si>
  <si>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</si>
  <si>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</si>
  <si>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</si>
  <si>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</si>
  <si>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</si>
  <si>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</si>
  <si>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</si>
  <si>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</si>
  <si>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</si>
  <si>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</si>
  <si>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</si>
  <si>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</si>
  <si>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</si>
  <si>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</si>
  <si>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</si>
  <si>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</si>
  <si>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</si>
  <si>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</si>
  <si>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</si>
  <si>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</si>
  <si>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</si>
  <si>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</si>
  <si>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</si>
  <si>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</si>
  <si>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</si>
  <si>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</si>
  <si>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</si>
  <si>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</si>
  <si>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</si>
  <si>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</si>
  <si>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</si>
  <si>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</si>
  <si>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</si>
  <si>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</si>
  <si>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</si>
  <si>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</si>
  <si>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</si>
  <si>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</si>
  <si>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</si>
  <si>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</si>
  <si>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</si>
  <si>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</si>
  <si>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</si>
  <si>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</si>
  <si>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</si>
  <si>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</si>
  <si>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</si>
  <si>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</si>
  <si>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</si>
  <si>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</si>
  <si>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</si>
  <si>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</si>
  <si>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</si>
  <si>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</si>
  <si>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</si>
  <si>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</si>
  <si>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</si>
  <si>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</si>
  <si>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</si>
  <si>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</si>
  <si>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</si>
  <si>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</si>
  <si>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</si>
  <si>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</si>
  <si>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</si>
  <si>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</si>
  <si>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</si>
  <si>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</si>
  <si>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</si>
  <si>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</si>
  <si>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</si>
  <si>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</si>
  <si>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</si>
  <si>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</si>
  <si>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</si>
  <si>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</si>
  <si>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</si>
  <si>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</si>
  <si>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</si>
  <si>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</si>
  <si>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</si>
  <si>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</si>
  <si>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</si>
  <si>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</si>
  <si>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</si>
  <si>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</si>
  <si>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</si>
  <si>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</si>
  <si>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</si>
  <si>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</si>
  <si>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</si>
  <si>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</si>
  <si>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</si>
  <si>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</si>
  <si>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</si>
  <si>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</si>
  <si>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</si>
  <si>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</si>
  <si>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</si>
  <si>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</si>
  <si>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</si>
  <si>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</si>
  <si>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</si>
  <si>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</si>
  <si>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</si>
  <si>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</si>
  <si>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</si>
  <si>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</si>
  <si>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</si>
  <si>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</si>
  <si>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</si>
  <si>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</si>
  <si>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</si>
  <si>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</si>
  <si>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</si>
  <si>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</si>
  <si>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</si>
  <si>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</si>
  <si>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</si>
  <si>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</si>
  <si>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</si>
  <si>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</si>
  <si>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</si>
  <si>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</si>
  <si>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</si>
  <si>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</si>
  <si>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</si>
  <si>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</si>
  <si>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</si>
  <si>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</si>
  <si>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</si>
  <si>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</si>
  <si>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</si>
  <si>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</si>
  <si>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</si>
  <si>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</si>
  <si>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</si>
  <si>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</si>
  <si>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</si>
  <si>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</si>
  <si>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</si>
  <si>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</si>
  <si>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</si>
  <si>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</si>
  <si>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</si>
  <si>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</si>
  <si>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</si>
  <si>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</si>
  <si>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</si>
  <si>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</si>
  <si>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</si>
  <si>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</si>
  <si>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</si>
  <si>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</si>
  <si>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</si>
  <si>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</si>
  <si>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</si>
  <si>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</si>
  <si>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</si>
  <si>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</si>
  <si>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</si>
  <si>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</si>
  <si>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</si>
  <si>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</si>
  <si>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</si>
  <si>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</si>
  <si>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</si>
  <si>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</si>
  <si>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</si>
  <si>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</si>
  <si>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</si>
  <si>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</si>
  <si>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</si>
  <si>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</si>
  <si>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</si>
  <si>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</si>
  <si>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</si>
  <si>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</si>
  <si>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</si>
  <si>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</si>
  <si>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</si>
  <si>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</si>
  <si>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</si>
  <si>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</si>
  <si>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</si>
  <si>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</si>
  <si>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</si>
  <si>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</si>
  <si>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</si>
  <si>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</si>
  <si>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</si>
  <si>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</si>
  <si>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</si>
  <si>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</si>
  <si>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</si>
  <si>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</si>
  <si>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</si>
  <si>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</si>
  <si>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</si>
  <si>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</si>
  <si>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</si>
  <si>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</si>
  <si>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</si>
  <si>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</si>
  <si>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</si>
  <si>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</si>
  <si>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</si>
  <si>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</si>
  <si>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</si>
  <si>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</si>
  <si>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</si>
  <si>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</si>
  <si>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</si>
  <si>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</si>
  <si>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</si>
  <si>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</si>
  <si>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</si>
  <si>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</si>
  <si>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</si>
  <si>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</si>
  <si>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</si>
  <si>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</si>
  <si>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</si>
  <si>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</si>
  <si>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</si>
  <si>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</si>
  <si>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</si>
  <si>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</si>
  <si>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</si>
  <si>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</si>
  <si>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</si>
  <si>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</si>
  <si>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</si>
  <si>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</si>
  <si>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</si>
  <si>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</si>
  <si>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</si>
  <si>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</si>
  <si>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</si>
  <si>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</si>
  <si>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</si>
  <si>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</si>
  <si>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</si>
  <si>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</si>
  <si>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</si>
  <si>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</si>
  <si>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</si>
  <si>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</si>
  <si>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</si>
  <si>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</si>
  <si>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</si>
  <si>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</si>
  <si>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</si>
  <si>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</si>
  <si>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</si>
  <si>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</si>
  <si>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</si>
  <si>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</si>
  <si>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</si>
  <si>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</si>
  <si>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</si>
  <si>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</si>
  <si>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</si>
  <si>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</si>
  <si>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</si>
  <si>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</si>
  <si>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</si>
  <si>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</si>
  <si>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</si>
  <si>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</si>
  <si>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</si>
  <si>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</si>
  <si>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</si>
  <si>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</si>
  <si>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</si>
  <si>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</si>
  <si>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</si>
  <si>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</si>
  <si>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</si>
  <si>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</si>
  <si>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</si>
  <si>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</si>
  <si>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</si>
  <si>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</si>
  <si>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</si>
  <si>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</si>
  <si>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</si>
  <si>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</si>
  <si>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</si>
  <si>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</si>
  <si>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</si>
  <si>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</si>
  <si>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</si>
  <si>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</si>
  <si>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</si>
  <si>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</si>
  <si>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</si>
  <si>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</si>
  <si>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</si>
  <si>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</si>
  <si>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</si>
  <si>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</si>
  <si>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</si>
  <si>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</si>
  <si>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</si>
  <si>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</si>
  <si>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</si>
  <si>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</si>
  <si>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</si>
  <si>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</si>
  <si>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</si>
  <si>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</si>
  <si>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</si>
  <si>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</si>
  <si>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</si>
  <si>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</si>
  <si>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</si>
  <si>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</si>
  <si>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</si>
  <si>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</si>
  <si>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</si>
  <si>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</si>
  <si>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</si>
  <si>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</si>
  <si>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</si>
  <si>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</si>
  <si>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</si>
  <si>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</si>
  <si>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</si>
  <si>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</si>
  <si>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</si>
  <si>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</si>
  <si>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</si>
  <si>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</si>
  <si>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</si>
  <si>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</si>
  <si>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</si>
  <si>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</si>
  <si>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</si>
  <si>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</si>
  <si>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</si>
  <si>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</si>
  <si>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</si>
  <si>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</si>
  <si>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</si>
  <si>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</si>
  <si>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</si>
  <si>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</si>
  <si>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</si>
  <si>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</si>
  <si>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</si>
  <si>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</si>
  <si>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</si>
  <si>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</si>
  <si>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</si>
  <si>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</si>
  <si>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</si>
  <si>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</si>
  <si>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</si>
  <si>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</si>
  <si>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</si>
  <si>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</si>
  <si>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</si>
  <si>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</si>
  <si>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</si>
  <si>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</si>
  <si>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</si>
  <si>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</si>
  <si>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</si>
  <si>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</si>
  <si>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</si>
  <si>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</si>
  <si>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</si>
  <si>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</si>
  <si>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</si>
  <si>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</si>
  <si>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</si>
  <si>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</si>
  <si>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</si>
  <si>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</si>
  <si>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</si>
  <si>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</si>
  <si>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</si>
  <si>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</si>
  <si>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</si>
  <si>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</si>
  <si>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</si>
  <si>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</si>
  <si>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</si>
  <si>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</si>
  <si>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</si>
  <si>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</si>
  <si>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</si>
  <si>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</si>
  <si>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</si>
  <si>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</si>
  <si>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</si>
  <si>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</si>
  <si>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</si>
  <si>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</si>
  <si>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</si>
  <si>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</si>
  <si>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</si>
  <si>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</si>
  <si>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</si>
  <si>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</si>
  <si>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</si>
  <si>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</si>
  <si>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</si>
  <si>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</si>
  <si>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</si>
  <si>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</si>
  <si>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</si>
  <si>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</si>
  <si>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</si>
  <si>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</si>
  <si>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</si>
  <si>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</si>
  <si>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</si>
  <si>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</si>
  <si>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</si>
  <si>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</si>
  <si>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</si>
  <si>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</si>
  <si>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</si>
  <si>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</si>
  <si>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</si>
  <si>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</si>
  <si>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</si>
  <si>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</si>
  <si>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</si>
  <si>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</si>
  <si>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</si>
  <si>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</si>
  <si>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</si>
  <si>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</si>
  <si>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</si>
  <si>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</si>
  <si>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</si>
  <si>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</si>
  <si>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</si>
  <si>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</si>
  <si>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</si>
  <si>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</si>
  <si>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</si>
  <si>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</si>
  <si>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</si>
  <si>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</si>
  <si>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</si>
  <si>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</si>
  <si>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</si>
  <si>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</si>
  <si>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</si>
  <si>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</si>
  <si>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</si>
  <si>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</si>
  <si>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</si>
  <si>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</si>
  <si>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</si>
  <si>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</si>
  <si>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</si>
  <si>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</si>
  <si>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</si>
  <si>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</si>
  <si>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</si>
  <si>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</si>
  <si>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</si>
  <si>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</si>
  <si>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</si>
  <si>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</si>
  <si>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</si>
  <si>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</si>
  <si>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</si>
  <si>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</si>
  <si>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</si>
  <si>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</si>
  <si>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</si>
  <si>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</si>
  <si>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</si>
  <si>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</si>
  <si>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</si>
  <si>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</si>
  <si>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</si>
  <si>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</si>
  <si>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</si>
  <si>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</si>
  <si>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</si>
  <si>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</si>
  <si>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</si>
  <si>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</si>
  <si>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</si>
  <si>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</si>
  <si>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</si>
  <si>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</si>
  <si>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</si>
  <si>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</si>
  <si>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</si>
  <si>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</si>
  <si>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</si>
  <si>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</si>
  <si>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</si>
  <si>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</si>
  <si>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</si>
  <si>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</si>
  <si>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</si>
  <si>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</si>
  <si>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</si>
  <si>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</si>
  <si>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</si>
  <si>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</si>
  <si>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</si>
  <si>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</si>
  <si>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</si>
  <si>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</si>
  <si>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</si>
  <si>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</si>
  <si>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</si>
  <si>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</si>
  <si>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</si>
  <si>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</si>
  <si>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</si>
  <si>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</si>
  <si>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</si>
  <si>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</si>
  <si>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</si>
  <si>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</si>
  <si>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</si>
  <si>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</si>
  <si>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</si>
  <si>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</si>
  <si>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</si>
  <si>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</si>
  <si>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</si>
  <si>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</si>
  <si>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</si>
  <si>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</si>
  <si>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</si>
  <si>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</si>
  <si>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</si>
  <si>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</si>
  <si>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</si>
  <si>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</si>
  <si>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</si>
  <si>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</si>
  <si>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</si>
  <si>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</si>
  <si>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</si>
  <si>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</si>
  <si>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</si>
  <si>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</si>
  <si>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</si>
  <si>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</si>
  <si>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</si>
  <si>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</si>
  <si>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</si>
  <si>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</si>
  <si>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</si>
  <si>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</si>
  <si>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</si>
  <si>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</si>
  <si>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</si>
  <si>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</si>
  <si>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</si>
  <si>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</si>
  <si>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</si>
  <si>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</si>
  <si>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</si>
  <si>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</si>
  <si>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</si>
  <si>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</si>
  <si>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</si>
  <si>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</si>
  <si>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</si>
  <si>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</si>
  <si>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</si>
  <si>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</si>
  <si>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</si>
  <si>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</si>
  <si>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</si>
  <si>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</si>
  <si>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</si>
  <si>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</si>
  <si>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</si>
  <si>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</si>
  <si>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</si>
  <si>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</si>
  <si>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</si>
  <si>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</si>
  <si>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</si>
  <si>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</si>
  <si>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</si>
  <si>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</si>
  <si>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</si>
  <si>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</si>
  <si>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</si>
  <si>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</si>
  <si>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</si>
  <si>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</si>
  <si>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</si>
  <si>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</si>
  <si>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</si>
  <si>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</si>
  <si>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</si>
  <si>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</si>
  <si>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</si>
  <si>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</si>
  <si>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</si>
  <si>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</si>
  <si>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</si>
  <si>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</si>
  <si>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</si>
  <si>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</si>
  <si>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</si>
  <si>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</si>
  <si>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</si>
  <si>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</si>
  <si>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</si>
  <si>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</si>
  <si>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</si>
  <si>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</si>
  <si>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</si>
  <si>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</si>
  <si>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</si>
  <si>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</si>
  <si>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</si>
  <si>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</si>
  <si>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</si>
  <si>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</si>
  <si>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</si>
  <si>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</si>
  <si>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</si>
  <si>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</si>
  <si>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</si>
  <si>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</si>
  <si>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</si>
  <si>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</si>
  <si>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</si>
  <si>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</si>
  <si>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</si>
  <si>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</si>
  <si>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</si>
  <si>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</si>
  <si>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</si>
  <si>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</si>
  <si>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</si>
  <si>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</si>
  <si>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</si>
  <si>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</si>
  <si>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</si>
  <si>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</si>
  <si>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</si>
  <si>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</si>
  <si>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</si>
  <si>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</si>
  <si>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</si>
  <si>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</si>
  <si>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</si>
  <si>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</si>
  <si>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</si>
  <si>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</si>
  <si>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</si>
  <si>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</si>
  <si>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</si>
  <si>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</si>
  <si>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</si>
  <si>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</si>
  <si>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</si>
  <si>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</si>
  <si>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</si>
  <si>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</si>
  <si>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</si>
  <si>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</si>
  <si>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</si>
  <si>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</si>
  <si>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</si>
  <si>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</si>
  <si>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</si>
  <si>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</si>
  <si>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</si>
  <si>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</si>
  <si>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</si>
  <si>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</si>
  <si>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</si>
  <si>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</si>
  <si>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</si>
  <si>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</si>
  <si>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</si>
  <si>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</si>
  <si>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</si>
  <si>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</si>
  <si>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</si>
  <si>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</si>
  <si>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</si>
  <si>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</si>
  <si>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</si>
  <si>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</si>
  <si>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</si>
  <si>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</si>
  <si>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</si>
  <si>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</si>
  <si>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</si>
  <si>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</si>
  <si>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</si>
  <si>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</si>
  <si>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</si>
  <si>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</si>
  <si>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</si>
  <si>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</si>
  <si>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</si>
  <si>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</si>
  <si>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</si>
  <si>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</si>
  <si>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</si>
  <si>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</si>
  <si>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</si>
  <si>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</si>
  <si>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</si>
  <si>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</si>
  <si>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</si>
  <si>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</si>
  <si>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</si>
  <si>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</si>
  <si>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</si>
  <si>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</si>
  <si>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</si>
  <si>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</si>
  <si>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</si>
  <si>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</si>
  <si>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</si>
  <si>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</si>
  <si>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</si>
  <si>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</si>
  <si>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</si>
  <si>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</si>
  <si>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</si>
  <si>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</si>
  <si>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</si>
  <si>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</si>
  <si>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</si>
  <si>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</si>
  <si>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</si>
  <si>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</si>
  <si>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</si>
  <si>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</si>
  <si>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</si>
  <si>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</si>
  <si>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</si>
  <si>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</si>
  <si>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</si>
  <si>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</si>
  <si>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</si>
  <si>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</si>
  <si>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</si>
  <si>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</si>
  <si>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</si>
  <si>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</si>
  <si>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</si>
  <si>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</si>
  <si>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</si>
  <si>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</si>
  <si>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</si>
  <si>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</si>
  <si>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</si>
  <si>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</si>
  <si>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</si>
  <si>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</si>
  <si>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</si>
  <si>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</si>
  <si>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</si>
  <si>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</si>
  <si>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</si>
  <si>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</si>
  <si>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</si>
  <si>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</si>
  <si>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</si>
  <si>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</si>
  <si>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</si>
  <si>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</si>
  <si>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</si>
  <si>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</si>
  <si>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</si>
  <si>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</si>
  <si>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</si>
  <si>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</si>
  <si>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</si>
  <si>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</si>
  <si>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</si>
  <si>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</si>
  <si>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</si>
  <si>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</si>
  <si>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</si>
  <si>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</si>
  <si>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</si>
  <si>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</si>
  <si>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</si>
  <si>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</si>
  <si>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</si>
  <si>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</si>
  <si>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</si>
  <si>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</si>
  <si>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</si>
  <si>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</si>
  <si>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</si>
  <si>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</si>
  <si>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</si>
  <si>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</si>
  <si>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</si>
  <si>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</si>
  <si>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</si>
  <si>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</si>
  <si>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</si>
  <si>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</si>
  <si>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</si>
  <si>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</si>
  <si>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</si>
  <si>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</si>
  <si>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</si>
  <si>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</si>
  <si>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</si>
  <si>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</si>
  <si>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</si>
  <si>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</si>
  <si>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</si>
  <si>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</si>
  <si>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</si>
  <si>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</si>
  <si>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</si>
  <si>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</si>
  <si>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</si>
  <si>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</si>
  <si>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</si>
  <si>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</si>
  <si>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</si>
  <si>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</si>
  <si>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</si>
  <si>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</si>
  <si>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</si>
  <si>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</si>
  <si>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</si>
  <si>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</si>
  <si>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</si>
  <si>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</si>
  <si>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</si>
  <si>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</si>
  <si>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</si>
  <si>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</si>
  <si>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</si>
  <si>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</si>
  <si>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</si>
  <si>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</si>
  <si>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</si>
  <si>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</si>
  <si>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</si>
  <si>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</si>
  <si>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</si>
  <si>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</si>
  <si>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</si>
  <si>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</si>
  <si>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</si>
  <si>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</si>
  <si>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</si>
  <si>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</si>
  <si>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</si>
  <si>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</si>
  <si>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</si>
  <si>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</si>
  <si>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</si>
  <si>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</si>
  <si>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</si>
  <si>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</si>
  <si>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</si>
  <si>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</si>
  <si>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</si>
  <si>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</si>
  <si>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</si>
  <si>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</si>
  <si>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</si>
  <si>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</si>
  <si>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</si>
  <si>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</si>
  <si>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</si>
  <si>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</si>
  <si>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</si>
  <si>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</si>
  <si>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</si>
  <si>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</si>
  <si>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</si>
  <si>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</si>
  <si>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</si>
  <si>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</si>
  <si>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</si>
  <si>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</si>
  <si>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</si>
  <si>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</si>
  <si>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</si>
  <si>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</si>
  <si>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</si>
  <si>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</si>
  <si>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</si>
  <si>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</si>
  <si>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</si>
  <si>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</si>
  <si>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</si>
  <si>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</si>
  <si>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</si>
  <si>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</si>
  <si>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</si>
  <si>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</si>
  <si>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</si>
  <si>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</si>
  <si>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</si>
  <si>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</si>
  <si>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</si>
  <si>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</si>
  <si>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</si>
  <si>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</si>
  <si>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</si>
  <si>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</si>
  <si>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</si>
  <si>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</si>
  <si>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</si>
  <si>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</si>
  <si>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</si>
  <si>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</si>
  <si>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</si>
  <si>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</si>
  <si>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</si>
  <si>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</si>
  <si>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</si>
  <si>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</si>
  <si>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</si>
  <si>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</si>
  <si>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</si>
  <si>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</si>
  <si>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</si>
  <si>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</si>
  <si>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</si>
  <si>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</si>
  <si>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</si>
  <si>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</si>
  <si>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</si>
  <si>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</si>
  <si>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</si>
  <si>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</si>
  <si>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</si>
  <si>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</si>
  <si>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</si>
  <si>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</si>
  <si>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</si>
  <si>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</si>
  <si>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</si>
  <si>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</si>
  <si>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</si>
  <si>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</si>
  <si>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</si>
  <si>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</si>
  <si>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</si>
  <si>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</si>
  <si>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</si>
  <si>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</si>
  <si>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</si>
  <si>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</si>
  <si>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</si>
  <si>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</si>
  <si>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</si>
  <si>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</si>
  <si>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</si>
  <si>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</si>
  <si>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</si>
  <si>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</si>
  <si>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</si>
  <si>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</si>
  <si>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</si>
  <si>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</si>
  <si>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</si>
  <si>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</si>
  <si>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</si>
  <si>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</si>
  <si>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</si>
  <si>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</si>
  <si>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</si>
  <si>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</si>
  <si>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</si>
  <si>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</si>
  <si>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</si>
  <si>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</si>
  <si>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</si>
  <si>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</si>
  <si>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</si>
  <si>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</si>
  <si>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</si>
  <si>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</si>
  <si>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</si>
  <si>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</si>
  <si>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</si>
  <si>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</si>
  <si>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</si>
  <si>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</si>
  <si>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</si>
  <si>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</si>
  <si>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</si>
  <si>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</si>
  <si>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</si>
  <si>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</si>
  <si>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</si>
  <si>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</si>
  <si>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</si>
  <si>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</si>
  <si>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</si>
  <si>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</si>
  <si>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</si>
  <si>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</si>
  <si>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</si>
  <si>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</si>
  <si>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</si>
  <si>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</si>
  <si>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</si>
  <si>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</si>
  <si>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</si>
  <si>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</si>
  <si>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</si>
  <si>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</si>
  <si>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</si>
  <si>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</si>
  <si>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</si>
  <si>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</si>
  <si>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</si>
  <si>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</si>
  <si>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</si>
  <si>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</si>
  <si>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</si>
  <si>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</si>
  <si>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</si>
  <si>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</si>
  <si>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</si>
  <si>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</si>
  <si>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</si>
  <si>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</si>
  <si>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</si>
  <si>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</si>
  <si>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</si>
  <si>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</si>
  <si>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</si>
  <si>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</si>
  <si>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</si>
  <si>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</si>
  <si>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</si>
  <si>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</si>
  <si>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</si>
  <si>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</si>
  <si>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</si>
  <si>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</si>
  <si>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</si>
  <si>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</si>
  <si>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</si>
  <si>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</si>
  <si>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</si>
  <si>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</si>
  <si>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</si>
  <si>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</si>
  <si>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</si>
  <si>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</si>
  <si>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</si>
  <si>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</si>
  <si>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</si>
  <si>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</si>
  <si>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</si>
  <si>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</si>
  <si>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</si>
  <si>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</si>
  <si>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</si>
  <si>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</si>
  <si>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</si>
  <si>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</si>
  <si>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</si>
  <si>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</si>
  <si>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</si>
  <si>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</si>
  <si>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</si>
  <si>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</si>
  <si>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</si>
  <si>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</si>
  <si>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</si>
  <si>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</si>
  <si>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</si>
  <si>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</si>
  <si>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</si>
  <si>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</si>
  <si>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</si>
  <si>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</si>
  <si>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</si>
  <si>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</si>
  <si>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</si>
  <si>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</si>
  <si>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</si>
  <si>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</si>
  <si>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</si>
  <si>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</si>
  <si>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</si>
  <si>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</si>
  <si>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</si>
  <si>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</si>
  <si>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</si>
  <si>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</si>
  <si>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</si>
  <si>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</si>
  <si>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</si>
  <si>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</si>
  <si>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</si>
  <si>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</si>
  <si>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</si>
  <si>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</si>
  <si>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</si>
  <si>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</si>
  <si>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</si>
  <si>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</si>
  <si>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</si>
  <si>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</si>
  <si>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</si>
  <si>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</si>
  <si>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</si>
  <si>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</si>
  <si>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</si>
  <si>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</si>
  <si>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</si>
  <si>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</si>
  <si>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</si>
  <si>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</si>
  <si>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</si>
  <si>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</si>
  <si>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</si>
  <si>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</si>
  <si>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</si>
  <si>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</si>
  <si>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</si>
  <si>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</si>
  <si>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</si>
  <si>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</si>
  <si>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</si>
  <si>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</si>
  <si>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</si>
  <si>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</si>
  <si>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</si>
  <si>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</si>
  <si>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</si>
  <si>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</si>
  <si>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</si>
  <si>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</si>
  <si>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</si>
  <si>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</si>
  <si>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</si>
  <si>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</si>
  <si>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</si>
  <si>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</si>
  <si>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</si>
  <si>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</si>
  <si>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</si>
  <si>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</si>
  <si>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</si>
  <si>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</si>
  <si>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</si>
  <si>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</si>
  <si>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</si>
  <si>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</si>
  <si>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</si>
  <si>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</si>
  <si>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</si>
  <si>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</si>
  <si>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</si>
  <si>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</si>
  <si>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</si>
  <si>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</si>
  <si>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</si>
  <si>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</si>
  <si>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</si>
  <si>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</si>
  <si>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</si>
  <si>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</si>
  <si>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</si>
  <si>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</si>
  <si>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</si>
  <si>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</si>
  <si>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</si>
  <si>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</si>
  <si>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</si>
  <si>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</si>
  <si>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</si>
  <si>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</si>
  <si>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</si>
  <si>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</si>
  <si>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</si>
  <si>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</si>
  <si>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</si>
  <si>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</si>
  <si>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</si>
  <si>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</si>
  <si>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</si>
  <si>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</si>
  <si>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</si>
  <si>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</si>
  <si>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</si>
  <si>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</si>
  <si>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</si>
  <si>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</si>
  <si>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</si>
  <si>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</si>
  <si>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</si>
  <si>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</si>
  <si>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</si>
  <si>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</si>
  <si>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</si>
  <si>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</si>
  <si>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</si>
  <si>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</si>
  <si>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</si>
  <si>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</si>
  <si>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</si>
  <si>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</si>
  <si>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</si>
  <si>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</si>
  <si>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</si>
  <si>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</si>
  <si>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</si>
  <si>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</si>
  <si>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</si>
  <si>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</si>
  <si>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</si>
  <si>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</si>
  <si>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</si>
  <si>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</si>
  <si>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</si>
  <si>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</si>
  <si>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</si>
  <si>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</si>
  <si>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</si>
  <si>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</si>
  <si>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</si>
  <si>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</si>
  <si>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</si>
  <si>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</si>
  <si>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</si>
  <si>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</si>
  <si>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</si>
  <si>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</si>
  <si>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</si>
  <si>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</si>
  <si>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</si>
  <si>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</si>
  <si>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</si>
  <si>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</si>
  <si>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</si>
  <si>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</si>
  <si>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</si>
  <si>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</si>
  <si>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</si>
  <si>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</si>
  <si>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</si>
  <si>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</si>
  <si>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</si>
  <si>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</si>
  <si>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</si>
  <si>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</si>
  <si>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</si>
  <si>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</si>
  <si>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</si>
  <si>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</si>
  <si>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</si>
  <si>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</si>
  <si>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</si>
  <si>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</si>
  <si>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</si>
  <si>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</si>
  <si>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</si>
  <si>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</si>
  <si>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</si>
  <si>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</si>
  <si>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</si>
  <si>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</si>
  <si>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</si>
  <si>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</si>
  <si>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</si>
  <si>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</si>
  <si>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</si>
  <si>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</si>
  <si>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</si>
  <si>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</si>
  <si>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</si>
  <si>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</si>
  <si>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</si>
  <si>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</si>
  <si>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</si>
  <si>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</si>
  <si>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</si>
  <si>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</si>
  <si>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</si>
  <si>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</si>
  <si>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</si>
  <si>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</si>
  <si>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</si>
  <si>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</si>
  <si>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</si>
  <si>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</si>
  <si>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</si>
  <si>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</si>
  <si>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</si>
  <si>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</si>
  <si>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</si>
  <si>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</si>
  <si>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</si>
  <si>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</si>
  <si>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</si>
  <si>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</si>
  <si>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</si>
  <si>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</si>
  <si>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</si>
  <si>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</si>
  <si>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</si>
  <si>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</si>
  <si>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</si>
  <si>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</si>
  <si>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</si>
  <si>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</si>
  <si>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</si>
  <si>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</si>
  <si>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</si>
  <si>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</si>
  <si>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</si>
  <si>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</si>
  <si>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</si>
  <si>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</si>
  <si>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</si>
  <si>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</si>
  <si>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</si>
  <si>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</si>
  <si>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</si>
  <si>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</si>
  <si>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</si>
  <si>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</si>
  <si>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</si>
  <si>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</si>
  <si>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</si>
  <si>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</si>
  <si>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</si>
  <si>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</si>
  <si>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</si>
  <si>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</si>
  <si>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</si>
  <si>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</si>
  <si>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</si>
  <si>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</si>
  <si>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</si>
  <si>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</si>
  <si>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</si>
  <si>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</si>
  <si>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</si>
  <si>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</si>
  <si>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</si>
  <si>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</si>
  <si>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</si>
  <si>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</si>
  <si>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</si>
  <si>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</si>
  <si>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</si>
  <si>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</si>
  <si>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</si>
  <si>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</si>
  <si>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</si>
  <si>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</si>
  <si>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</si>
  <si>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</si>
  <si>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</si>
  <si>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</si>
  <si>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</si>
  <si>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</si>
  <si>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</si>
  <si>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</si>
  <si>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</si>
  <si>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</si>
  <si>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</si>
  <si>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</si>
  <si>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</si>
  <si>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</si>
  <si>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</si>
  <si>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</si>
  <si>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</si>
  <si>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</si>
  <si>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</si>
  <si>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</si>
  <si>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</si>
  <si>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</si>
  <si>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</si>
  <si>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</si>
  <si>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</si>
  <si>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</si>
  <si>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</si>
  <si>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</si>
  <si>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</si>
  <si>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</si>
  <si>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</si>
  <si>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</si>
  <si>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</si>
  <si>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</si>
  <si>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</si>
  <si>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</si>
  <si>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</si>
  <si>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</si>
  <si>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</si>
  <si>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</si>
  <si>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</si>
  <si>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</si>
  <si>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</si>
  <si>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</si>
  <si>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</si>
  <si>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</si>
  <si>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</si>
  <si>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</si>
  <si>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</si>
  <si>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</si>
  <si>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</si>
  <si>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</si>
  <si>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</si>
  <si>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</si>
  <si>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</si>
  <si>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</si>
  <si>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</si>
  <si>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</si>
  <si>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</si>
  <si>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</si>
  <si>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</si>
  <si>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</si>
  <si>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</si>
  <si>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</si>
  <si>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</si>
  <si>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</si>
  <si>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</si>
  <si>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</si>
  <si>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</si>
  <si>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</si>
  <si>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</si>
  <si>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</si>
  <si>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</si>
  <si>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</si>
  <si>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</si>
  <si>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</si>
  <si>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</si>
  <si>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</si>
  <si>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</si>
  <si>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</si>
  <si>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</si>
  <si>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</si>
  <si>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</si>
  <si>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</si>
  <si>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</si>
  <si>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</si>
  <si>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</si>
  <si>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</si>
  <si>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</si>
  <si>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</si>
  <si>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</si>
  <si>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</si>
  <si>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</si>
  <si>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</si>
  <si>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</si>
  <si>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</si>
  <si>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</si>
  <si>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</si>
  <si>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</si>
  <si>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</si>
  <si>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</si>
  <si>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</si>
  <si>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</si>
  <si>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</si>
  <si>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</si>
  <si>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</si>
  <si>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</si>
  <si>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</si>
  <si>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</si>
  <si>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</si>
  <si>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</si>
  <si>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</si>
  <si>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</si>
  <si>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</si>
  <si>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</si>
  <si>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</si>
  <si>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</si>
  <si>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</si>
  <si>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</si>
  <si>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</si>
  <si>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</si>
  <si>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</si>
  <si>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</si>
  <si>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</si>
  <si>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</si>
  <si>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</si>
  <si>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</si>
  <si>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</si>
  <si>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</si>
  <si>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</si>
  <si>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</si>
  <si>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</si>
  <si>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</si>
  <si>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</si>
  <si>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</si>
  <si>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</si>
  <si>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</si>
  <si>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</si>
  <si>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</si>
  <si>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</si>
  <si>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</si>
  <si>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</si>
  <si>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</si>
  <si>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</si>
  <si>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</si>
  <si>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</si>
  <si>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</si>
  <si>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</si>
  <si>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</si>
  <si>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</si>
  <si>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</si>
  <si>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</si>
  <si>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</si>
  <si>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</si>
  <si>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</si>
  <si>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</si>
  <si>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</si>
  <si>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</si>
  <si>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</si>
  <si>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</si>
  <si>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</si>
  <si>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</si>
  <si>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</si>
  <si>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</si>
  <si>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</si>
  <si>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</si>
  <si>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</si>
  <si>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</si>
  <si>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</si>
  <si>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</si>
  <si>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</si>
  <si>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</si>
  <si>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</si>
  <si>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</si>
  <si>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</si>
  <si>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</si>
  <si>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</si>
  <si>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</si>
  <si>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</si>
  <si>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</si>
  <si>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</si>
  <si>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</si>
  <si>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</si>
  <si>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</si>
  <si>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</si>
  <si>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</si>
  <si>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</si>
  <si>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</si>
  <si>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</si>
  <si>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</si>
  <si>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</si>
  <si>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</si>
  <si>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</si>
  <si>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</si>
  <si>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</si>
  <si>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</si>
  <si>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</si>
  <si>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</si>
  <si>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</si>
  <si>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</si>
  <si>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</si>
  <si>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</si>
  <si>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</si>
  <si>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</si>
  <si>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</si>
  <si>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</si>
  <si>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</si>
  <si>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</si>
  <si>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</si>
  <si>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</si>
  <si>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</si>
  <si>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</si>
  <si>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</si>
  <si>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</si>
  <si>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</si>
  <si>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</si>
  <si>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</si>
  <si>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</si>
  <si>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</si>
  <si>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</si>
  <si>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</si>
  <si>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</si>
  <si>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</si>
  <si>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</si>
  <si>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</si>
  <si>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</si>
  <si>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</si>
  <si>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</si>
  <si>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</si>
  <si>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</si>
  <si>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</si>
  <si>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</si>
  <si>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</si>
  <si>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</si>
  <si>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</si>
  <si>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</si>
  <si>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</si>
  <si>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</si>
  <si>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</si>
  <si>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</si>
  <si>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</si>
  <si>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</si>
  <si>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</si>
  <si>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</si>
  <si>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</si>
  <si>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</si>
  <si>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</si>
  <si>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</si>
  <si>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</si>
  <si>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</si>
  <si>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</si>
  <si>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</si>
  <si>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</si>
  <si>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</si>
  <si>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</si>
  <si>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</si>
  <si>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</si>
  <si>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</si>
  <si>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</si>
  <si>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</si>
  <si>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</si>
  <si>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</si>
  <si>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</si>
  <si>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</si>
  <si>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</si>
  <si>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</si>
  <si>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</si>
  <si>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</si>
  <si>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</si>
  <si>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</si>
  <si>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</si>
  <si>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</si>
  <si>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</si>
  <si>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</si>
  <si>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</si>
  <si>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</si>
  <si>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</si>
  <si>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</si>
  <si>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</si>
  <si>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</si>
  <si>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</si>
  <si>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</si>
  <si>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</si>
  <si>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</si>
  <si>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</si>
  <si>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</si>
  <si>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</si>
  <si>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</si>
  <si>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</si>
  <si>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</si>
  <si>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</si>
  <si>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</si>
  <si>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</si>
  <si>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</si>
  <si>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</si>
  <si>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</si>
  <si>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</si>
  <si>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</si>
  <si>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</si>
  <si>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</si>
  <si>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</si>
  <si>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</si>
  <si>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</si>
  <si>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</si>
  <si>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</si>
  <si>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</si>
  <si>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</si>
  <si>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</si>
  <si>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</si>
  <si>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</si>
  <si>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</si>
  <si>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</si>
  <si>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</si>
  <si>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</si>
  <si>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</si>
  <si>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</si>
  <si>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</si>
  <si>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</si>
  <si>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</si>
  <si>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</si>
  <si>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</si>
  <si>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</si>
  <si>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</si>
  <si>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</si>
  <si>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</si>
  <si>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</si>
  <si>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</si>
  <si>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</si>
  <si>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</si>
  <si>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</si>
  <si>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</si>
  <si>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</si>
  <si>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</si>
  <si>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</si>
  <si>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</si>
  <si>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</si>
  <si>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</si>
  <si>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</si>
  <si>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</si>
  <si>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</si>
  <si>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</si>
  <si>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</si>
  <si>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</si>
  <si>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</si>
  <si>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</si>
  <si>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</si>
  <si>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</si>
  <si>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</si>
  <si>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</si>
  <si>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</si>
  <si>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</si>
  <si>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</si>
  <si>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</si>
  <si>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</si>
  <si>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</si>
  <si>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</si>
  <si>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</si>
  <si>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</si>
  <si>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</si>
  <si>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</si>
  <si>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</si>
  <si>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</si>
  <si>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</si>
  <si>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</si>
  <si>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</si>
  <si>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</si>
  <si>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</si>
  <si>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</si>
  <si>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</si>
  <si>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</si>
  <si>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</si>
  <si>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</si>
  <si>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</si>
  <si>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</si>
  <si>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</si>
  <si>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</si>
  <si>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</si>
  <si>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</si>
  <si>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</si>
  <si>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</si>
  <si>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</si>
  <si>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</si>
  <si>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</si>
  <si>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</si>
  <si>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</si>
  <si>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</si>
  <si>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</si>
  <si>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</si>
  <si>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</si>
  <si>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</si>
  <si>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</si>
  <si>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</si>
  <si>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</si>
  <si>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</si>
  <si>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</si>
  <si>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</si>
  <si>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</si>
  <si>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</si>
  <si>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</si>
  <si>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</si>
  <si>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</si>
  <si>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</si>
  <si>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</si>
  <si>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</si>
  <si>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</si>
  <si>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</si>
  <si>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</si>
  <si>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</si>
  <si>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</si>
  <si>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</si>
  <si>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</si>
  <si>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</si>
  <si>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</si>
  <si>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</si>
  <si>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</si>
  <si>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</si>
  <si>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</si>
  <si>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</si>
  <si>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</si>
  <si>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</si>
  <si>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</si>
  <si>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</si>
  <si>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</si>
  <si>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</si>
  <si>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</si>
  <si>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</si>
  <si>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</si>
  <si>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</si>
  <si>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</si>
  <si>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</si>
  <si>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</si>
  <si>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</si>
  <si>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</si>
  <si>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</si>
  <si>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</si>
  <si>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</si>
  <si>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</si>
  <si>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</si>
  <si>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</si>
  <si>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</si>
  <si>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</si>
  <si>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</si>
  <si>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</si>
  <si>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</si>
  <si>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</si>
  <si>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</si>
  <si>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</si>
  <si>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</si>
  <si>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</si>
  <si>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</si>
  <si>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</si>
  <si>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</si>
  <si>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</si>
  <si>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</si>
  <si>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</si>
  <si>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</si>
  <si>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</si>
  <si>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</si>
  <si>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</si>
  <si>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</si>
  <si>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</si>
  <si>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</si>
  <si>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</si>
  <si>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</si>
  <si>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</si>
  <si>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</si>
  <si>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</si>
  <si>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</si>
  <si>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</si>
  <si>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</si>
  <si>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</si>
  <si>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</si>
  <si>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</si>
  <si>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</si>
  <si>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</si>
  <si>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</si>
  <si>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</si>
  <si>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</si>
  <si>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</si>
  <si>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</si>
  <si>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</si>
  <si>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</si>
  <si>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</si>
  <si>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</si>
  <si>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</si>
  <si>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</si>
  <si>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</si>
  <si>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</si>
  <si>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</si>
  <si>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</si>
  <si>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</si>
  <si>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</si>
  <si>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</si>
  <si>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</si>
  <si>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</si>
  <si>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</si>
  <si>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</si>
  <si>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</si>
  <si>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</si>
  <si>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</si>
  <si>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</si>
  <si>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</si>
  <si>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</si>
  <si>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</si>
  <si>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</si>
  <si>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</si>
  <si>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</si>
  <si>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</si>
  <si>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</si>
  <si>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</si>
  <si>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</si>
  <si>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</si>
  <si>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</si>
  <si>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</si>
  <si>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</si>
  <si>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</si>
  <si>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</si>
  <si>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</si>
  <si>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</si>
  <si>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</si>
  <si>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</si>
  <si>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</si>
  <si>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</si>
  <si>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</si>
  <si>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</si>
  <si>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</si>
  <si>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</si>
  <si>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</si>
  <si>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</si>
  <si>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</si>
  <si>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</si>
  <si>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</si>
  <si>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</si>
  <si>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</si>
  <si>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</si>
  <si>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</si>
  <si>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</si>
  <si>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</si>
  <si>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</si>
  <si>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</si>
  <si>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</si>
  <si>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</si>
  <si>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</si>
  <si>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</si>
  <si>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</si>
  <si>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</si>
  <si>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</si>
  <si>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</si>
  <si>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</si>
  <si>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</si>
  <si>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</si>
  <si>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</si>
  <si>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</si>
  <si>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</si>
  <si>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</si>
  <si>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</si>
  <si>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</si>
  <si>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</si>
  <si>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</si>
  <si>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</si>
  <si>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</si>
  <si>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</si>
  <si>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</si>
  <si>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</si>
  <si>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</si>
  <si>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</si>
  <si>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</si>
  <si>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</si>
  <si>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</si>
  <si>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</si>
  <si>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</si>
  <si>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</si>
  <si>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</si>
  <si>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</si>
  <si>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</si>
  <si>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</si>
  <si>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</si>
  <si>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</si>
  <si>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</si>
  <si>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</si>
  <si>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</si>
  <si>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</si>
  <si>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</si>
  <si>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</si>
  <si>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</si>
  <si>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</si>
  <si>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</si>
  <si>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</si>
  <si>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</si>
  <si>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</si>
  <si>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</si>
  <si>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</si>
  <si>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</si>
  <si>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</si>
  <si>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</si>
  <si>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</si>
  <si>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</si>
  <si>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</si>
  <si>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</si>
  <si>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</si>
  <si>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</si>
  <si>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</si>
  <si>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</si>
  <si>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</si>
  <si>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</si>
  <si>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</si>
  <si>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</si>
  <si>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</si>
  <si>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</si>
  <si>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</si>
  <si>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</si>
  <si>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</si>
  <si>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</si>
  <si>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</si>
  <si>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</si>
  <si>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</si>
  <si>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</si>
  <si>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</si>
  <si>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</si>
  <si>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</si>
  <si>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</si>
  <si>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</si>
  <si>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</si>
  <si>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</si>
  <si>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</si>
  <si>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</si>
  <si>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</si>
  <si>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</si>
  <si>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</si>
  <si>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</si>
  <si>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</si>
  <si>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</si>
  <si>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</si>
  <si>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</si>
  <si>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</si>
  <si>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</si>
  <si>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</si>
  <si>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</si>
  <si>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</si>
  <si>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</si>
  <si>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</si>
  <si>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</si>
  <si>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</si>
  <si>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</si>
  <si>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</si>
  <si>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</si>
  <si>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</si>
  <si>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</si>
  <si>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</si>
  <si>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</si>
  <si>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</si>
  <si>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</si>
  <si>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</si>
  <si>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</si>
  <si>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</si>
  <si>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</si>
  <si>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</si>
  <si>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</si>
  <si>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</si>
  <si>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</si>
  <si>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</si>
  <si>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</si>
  <si>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</si>
  <si>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</si>
  <si>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</si>
  <si>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</si>
  <si>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</si>
  <si>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</si>
  <si>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</si>
  <si>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</si>
  <si>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</si>
  <si>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</si>
  <si>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</si>
  <si>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</si>
  <si>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</si>
  <si>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</si>
  <si>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</si>
  <si>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</si>
  <si>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</si>
  <si>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</si>
  <si>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</si>
  <si>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</si>
  <si>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</si>
  <si>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</si>
  <si>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</si>
  <si>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</si>
  <si>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</si>
  <si>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</si>
  <si>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</si>
  <si>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</si>
  <si>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</si>
  <si>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</si>
  <si>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</si>
  <si>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</si>
  <si>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</si>
  <si>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</si>
  <si>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</si>
  <si>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</si>
  <si>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</si>
  <si>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</si>
  <si>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</si>
  <si>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</si>
  <si>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</si>
  <si>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</si>
  <si>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</si>
  <si>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</si>
  <si>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</si>
  <si>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</si>
  <si>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</si>
  <si>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</si>
  <si>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</si>
  <si>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</si>
  <si>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</si>
  <si>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</si>
  <si>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</si>
  <si>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</si>
  <si>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</si>
  <si>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</si>
  <si>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</si>
  <si>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</si>
  <si>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</si>
  <si>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</si>
  <si>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</si>
  <si>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</si>
  <si>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</si>
  <si>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</si>
  <si>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</si>
  <si>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</si>
  <si>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</si>
  <si>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</si>
  <si>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</si>
  <si>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</si>
  <si>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</si>
  <si>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</si>
  <si>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</si>
  <si>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</si>
  <si>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</si>
  <si>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</si>
  <si>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</si>
  <si>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</si>
  <si>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</si>
  <si>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</si>
  <si>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</si>
  <si>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</si>
  <si>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</si>
  <si>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</si>
  <si>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</si>
  <si>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</si>
  <si>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</si>
  <si>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</si>
  <si>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</si>
  <si>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</si>
  <si>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</si>
  <si>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</si>
  <si>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</si>
  <si>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</si>
  <si>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</si>
  <si>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</si>
  <si>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</si>
  <si>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</si>
  <si>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</si>
  <si>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</si>
  <si>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</si>
  <si>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</si>
  <si>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</si>
  <si>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</si>
  <si>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</si>
  <si>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</si>
  <si>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</si>
  <si>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</si>
  <si>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</si>
  <si>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</si>
  <si>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</si>
  <si>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</si>
  <si>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</si>
  <si>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</si>
  <si>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</si>
  <si>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</si>
  <si>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</si>
  <si>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</si>
  <si>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</si>
  <si>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</si>
  <si>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</si>
  <si>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</si>
  <si>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</si>
  <si>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</si>
  <si>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</si>
  <si>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</si>
  <si>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</si>
  <si>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</si>
  <si>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</si>
  <si>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</si>
  <si>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</si>
  <si>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</si>
  <si>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</si>
  <si>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</si>
  <si>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</si>
  <si>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</si>
  <si>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</si>
  <si>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</si>
  <si>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</si>
  <si>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</si>
  <si>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</si>
  <si>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</si>
  <si>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</si>
  <si>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</si>
  <si>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</si>
  <si>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</si>
  <si>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</si>
  <si>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</si>
  <si>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</si>
  <si>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</si>
  <si>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</si>
  <si>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</si>
  <si>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</si>
  <si>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</si>
  <si>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</si>
  <si>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</si>
  <si>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</si>
  <si>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</si>
  <si>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</si>
  <si>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</si>
  <si>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</si>
  <si>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</si>
  <si>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</si>
  <si>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</si>
  <si>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</si>
  <si>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</si>
  <si>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</si>
  <si>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</si>
  <si>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</si>
  <si>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</si>
  <si>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</si>
  <si>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</si>
  <si>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</si>
  <si>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</si>
  <si>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</si>
  <si>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</si>
  <si>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</si>
  <si>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</si>
  <si>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</si>
  <si>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</si>
  <si>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</si>
  <si>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</si>
  <si>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</si>
  <si>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</si>
  <si>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</si>
  <si>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</si>
  <si>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</si>
  <si>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</si>
  <si>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</si>
  <si>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</si>
  <si>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</si>
  <si>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</si>
  <si>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</si>
  <si>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</si>
  <si>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</si>
  <si>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</si>
  <si>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</si>
  <si>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</si>
  <si>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</si>
  <si>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</si>
  <si>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</si>
  <si>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</si>
  <si>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</si>
  <si>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</si>
  <si>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</si>
  <si>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</si>
  <si>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</si>
  <si>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</si>
  <si>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</si>
  <si>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</si>
  <si>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</si>
  <si>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</si>
  <si>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</si>
  <si>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</si>
  <si>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</si>
  <si>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</si>
  <si>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</si>
  <si>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</si>
  <si>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</si>
  <si>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</si>
  <si>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</si>
  <si>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</si>
  <si>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</si>
  <si>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</si>
  <si>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</si>
  <si>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</si>
  <si>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</si>
  <si>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</si>
  <si>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</si>
  <si>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</si>
  <si>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</si>
  <si>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</si>
  <si>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</si>
  <si>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</si>
  <si>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</si>
  <si>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</si>
  <si>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</si>
  <si>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</si>
  <si>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</si>
  <si>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</si>
  <si>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</si>
  <si>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</si>
  <si>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</si>
  <si>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</si>
  <si>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</si>
  <si>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</si>
  <si>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</si>
  <si>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</si>
  <si>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</si>
  <si>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</si>
  <si>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</si>
  <si>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</si>
  <si>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</si>
  <si>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</si>
  <si>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</si>
  <si>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</si>
  <si>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</si>
  <si>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</si>
  <si>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</si>
  <si>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</si>
  <si>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</si>
  <si>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</si>
  <si>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</si>
  <si>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</si>
  <si>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</si>
  <si>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</si>
  <si>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</si>
  <si>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</si>
  <si>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</si>
  <si>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</si>
  <si>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</si>
  <si>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</si>
  <si>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</si>
  <si>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</si>
  <si>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</si>
  <si>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</si>
  <si>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</si>
  <si>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</si>
  <si>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</si>
  <si>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</si>
  <si>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</si>
  <si>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</si>
  <si>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</si>
  <si>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</si>
  <si>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</si>
  <si>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</si>
  <si>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</si>
  <si>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</si>
  <si>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</si>
  <si>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</si>
  <si>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</si>
  <si>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</si>
  <si>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</si>
  <si>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</si>
  <si>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</si>
  <si>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</si>
  <si>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</si>
  <si>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</si>
  <si>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</si>
  <si>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</si>
  <si>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</si>
  <si>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</si>
  <si>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</si>
  <si>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</si>
  <si>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</si>
  <si>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</si>
  <si>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</si>
  <si>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</si>
  <si>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</si>
  <si>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</si>
  <si>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</si>
  <si>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</si>
  <si>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</si>
  <si>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</si>
  <si>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</si>
  <si>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</si>
  <si>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</si>
  <si>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</si>
  <si>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</si>
  <si>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</si>
  <si>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</si>
  <si>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</si>
  <si>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</si>
  <si>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</si>
  <si>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</si>
  <si>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</si>
  <si>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</si>
  <si>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</si>
  <si>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</si>
  <si>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</si>
  <si>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</si>
  <si>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</si>
  <si>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</si>
  <si>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</si>
  <si>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</si>
  <si>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</si>
  <si>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</si>
  <si>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</si>
  <si>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</si>
  <si>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</si>
  <si>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</si>
  <si>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</si>
  <si>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</si>
  <si>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</si>
  <si>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</si>
  <si>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</si>
  <si>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</si>
  <si>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</si>
  <si>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</si>
  <si>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</si>
  <si>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</si>
  <si>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</si>
  <si>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</si>
  <si>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</si>
  <si>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</si>
  <si>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</si>
  <si>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</si>
  <si>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</si>
  <si>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</si>
  <si>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</si>
  <si>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</si>
  <si>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</si>
  <si>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</si>
  <si>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</si>
  <si>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</si>
  <si>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</si>
  <si>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</si>
  <si>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</si>
  <si>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</si>
  <si>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</si>
  <si>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</si>
  <si>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</si>
  <si>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</si>
  <si>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</si>
  <si>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</si>
  <si>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</si>
  <si>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</si>
  <si>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</si>
  <si>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</si>
  <si>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</si>
  <si>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</si>
  <si>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</si>
  <si>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</si>
  <si>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</si>
  <si>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</si>
  <si>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</si>
  <si>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</si>
  <si>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</si>
  <si>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</si>
  <si>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</si>
  <si>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</si>
  <si>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</si>
  <si>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</si>
  <si>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</si>
  <si>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</si>
  <si>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</si>
  <si>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</si>
  <si>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</si>
  <si>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</si>
  <si>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</si>
  <si>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</si>
  <si>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</si>
  <si>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</si>
  <si>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</si>
  <si>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</si>
  <si>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</si>
  <si>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</si>
  <si>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</si>
  <si>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</si>
  <si>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</si>
  <si>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</si>
  <si>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</si>
  <si>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</si>
  <si>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</si>
  <si>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</si>
  <si>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</si>
  <si>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</si>
  <si>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</si>
  <si>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</si>
  <si>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</si>
  <si>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</si>
  <si>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</si>
  <si>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</si>
  <si>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</si>
  <si>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</si>
  <si>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</si>
  <si>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</si>
  <si>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</si>
  <si>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</si>
  <si>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</si>
  <si>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</si>
  <si>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</si>
  <si>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</si>
  <si>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</si>
  <si>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</si>
  <si>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</si>
  <si>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</si>
  <si>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</si>
  <si>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</si>
  <si>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</si>
  <si>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</si>
  <si>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</si>
  <si>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</si>
  <si>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</si>
  <si>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</si>
  <si>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</si>
  <si>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</si>
  <si>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</si>
  <si>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</si>
  <si>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</si>
  <si>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</si>
  <si>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</si>
  <si>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</si>
  <si>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</si>
  <si>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</si>
  <si>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</si>
  <si>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</si>
  <si>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</si>
  <si>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</si>
  <si>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</si>
  <si>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</si>
  <si>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</si>
  <si>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</si>
  <si>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</si>
  <si>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</si>
  <si>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</si>
  <si>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</si>
  <si>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</si>
  <si>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</si>
  <si>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</si>
  <si>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</si>
  <si>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</si>
  <si>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</si>
  <si>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</si>
  <si>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</si>
  <si>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</si>
  <si>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</si>
  <si>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</si>
  <si>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</si>
  <si>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</si>
  <si>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</si>
  <si>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</si>
  <si>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</si>
  <si>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</si>
  <si>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</si>
  <si>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</si>
  <si>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</si>
  <si>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</si>
  <si>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</si>
  <si>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</si>
  <si>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</si>
  <si>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</si>
  <si>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</si>
  <si>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</si>
  <si>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</si>
  <si>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</si>
  <si>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</si>
  <si>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</si>
  <si>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</si>
  <si>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</si>
  <si>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</si>
  <si>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</si>
  <si>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</si>
  <si>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</si>
  <si>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</si>
  <si>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</si>
  <si>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</si>
  <si>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</si>
  <si>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</si>
  <si>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</si>
  <si>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</si>
  <si>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</si>
  <si>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</si>
  <si>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</si>
  <si>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</si>
  <si>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</si>
  <si>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</si>
  <si>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</si>
  <si>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</si>
  <si>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</si>
  <si>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</si>
  <si>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</si>
  <si>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</si>
  <si>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</si>
  <si>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</si>
  <si>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</si>
  <si>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</si>
  <si>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</si>
  <si>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</si>
  <si>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</si>
  <si>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</si>
  <si>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</si>
  <si>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</si>
  <si>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</si>
  <si>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</si>
  <si>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</si>
  <si>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</si>
  <si>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</si>
  <si>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</si>
  <si>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</si>
  <si>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</si>
  <si>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</si>
  <si>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</si>
  <si>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</si>
  <si>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</si>
  <si>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</si>
  <si>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</si>
  <si>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</si>
  <si>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</si>
  <si>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</si>
  <si>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</si>
  <si>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</si>
  <si>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</si>
  <si>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</si>
  <si>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</si>
  <si>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</si>
  <si>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</si>
  <si>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</si>
  <si>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</si>
  <si>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</si>
  <si>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</si>
  <si>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</si>
  <si>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</si>
  <si>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</si>
  <si>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</si>
  <si>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</si>
  <si>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</si>
  <si>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</si>
  <si>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</si>
  <si>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</si>
  <si>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</si>
  <si>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</si>
  <si>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</si>
  <si>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</si>
  <si>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</si>
  <si>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</si>
  <si>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</si>
  <si>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</si>
  <si>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</si>
  <si>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</si>
  <si>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</si>
  <si>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</si>
  <si>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</si>
  <si>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</si>
  <si>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</si>
  <si>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</si>
  <si>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</si>
  <si>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</si>
  <si>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</si>
  <si>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</si>
  <si>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</si>
  <si>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</si>
  <si>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</si>
  <si>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</si>
  <si>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</si>
  <si>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</si>
  <si>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</si>
  <si>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</si>
  <si>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</si>
  <si>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</si>
  <si>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</si>
  <si>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</si>
  <si>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</si>
  <si>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</si>
  <si>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</si>
  <si>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</si>
  <si>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</si>
  <si>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</si>
  <si>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</si>
  <si>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</si>
  <si>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</si>
  <si>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</si>
  <si>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</si>
  <si>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</si>
  <si>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</si>
  <si>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</si>
  <si>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</si>
  <si>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</si>
  <si>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</si>
  <si>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</si>
  <si>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</si>
  <si>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</si>
  <si>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</si>
  <si>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</si>
  <si>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</si>
  <si>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</si>
  <si>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</si>
  <si>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</si>
  <si>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</si>
  <si>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</si>
  <si>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</si>
  <si>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</si>
  <si>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</si>
  <si>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</si>
  <si>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</si>
  <si>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</si>
  <si>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</si>
  <si>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</si>
  <si>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</si>
  <si>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</si>
  <si>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</si>
  <si>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</si>
  <si>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</si>
  <si>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</si>
  <si>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</si>
  <si>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</si>
  <si>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</si>
  <si>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</si>
  <si>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</si>
  <si>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</si>
  <si>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</si>
  <si>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</si>
  <si>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</si>
  <si>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</si>
  <si>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</si>
  <si>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</si>
  <si>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</si>
  <si>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</si>
  <si>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</si>
  <si>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</si>
  <si>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</si>
  <si>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</si>
  <si>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</si>
  <si>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</si>
  <si>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</si>
  <si>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</si>
  <si>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</si>
  <si>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</si>
  <si>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</si>
  <si>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</si>
  <si>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</si>
  <si>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</si>
  <si>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</si>
  <si>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</si>
  <si>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</si>
  <si>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</si>
  <si>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</si>
  <si>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</si>
  <si>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</si>
  <si>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</si>
  <si>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</si>
  <si>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</si>
  <si>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</si>
  <si>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</si>
  <si>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</si>
  <si>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</si>
  <si>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</si>
  <si>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</si>
  <si>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</si>
  <si>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</si>
  <si>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</si>
  <si>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</si>
  <si>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</si>
  <si>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</si>
  <si>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</si>
  <si>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</si>
  <si>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</si>
  <si>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</si>
  <si>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</si>
  <si>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</si>
  <si>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</si>
  <si>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</si>
  <si>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</si>
  <si>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</si>
  <si>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</si>
  <si>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</si>
  <si>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</si>
  <si>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</si>
  <si>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</si>
  <si>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</si>
  <si>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</si>
  <si>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</si>
  <si>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</si>
  <si>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</si>
  <si>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</si>
  <si>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</si>
  <si>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</si>
  <si>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</si>
  <si>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</si>
  <si>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</si>
  <si>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</si>
  <si>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</si>
  <si>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</si>
  <si>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</si>
  <si>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</si>
  <si>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</si>
  <si>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</si>
  <si>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</si>
  <si>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</si>
  <si>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</si>
  <si>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</si>
  <si>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</si>
  <si>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</si>
  <si>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</si>
  <si>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</si>
  <si>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</si>
  <si>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</si>
  <si>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</si>
  <si>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</si>
  <si>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</si>
  <si>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</si>
  <si>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</si>
  <si>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</si>
  <si>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</si>
  <si>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</si>
  <si>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</si>
  <si>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</si>
  <si>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</si>
  <si>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</si>
  <si>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</si>
  <si>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</si>
  <si>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</si>
  <si>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</si>
  <si>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</si>
  <si>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</si>
  <si>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</si>
  <si>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</si>
  <si>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</si>
  <si>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</si>
  <si>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</si>
  <si>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</si>
  <si>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</si>
  <si>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</si>
  <si>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</si>
  <si>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</si>
  <si>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</si>
  <si>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</si>
  <si>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</si>
  <si>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</si>
  <si>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</si>
  <si>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</si>
  <si>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</si>
  <si>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</si>
  <si>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</si>
  <si>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</si>
  <si>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</si>
  <si>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</si>
  <si>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</si>
  <si>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</si>
  <si>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</si>
  <si>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</si>
  <si>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</si>
  <si>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</si>
  <si>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</si>
  <si>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</si>
  <si>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</si>
  <si>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</si>
  <si>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</si>
  <si>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</si>
  <si>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</si>
  <si>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</si>
  <si>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</si>
  <si>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</si>
  <si>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</si>
  <si>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</si>
  <si>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</si>
  <si>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</si>
  <si>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</si>
  <si>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</si>
  <si>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</si>
  <si>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</si>
  <si>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</si>
  <si>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</si>
  <si>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</si>
  <si>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</si>
  <si>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</si>
  <si>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</si>
  <si>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</si>
  <si>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</si>
  <si>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</si>
  <si>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</si>
  <si>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</si>
  <si>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</si>
  <si>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</si>
  <si>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</si>
  <si>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</si>
  <si>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</si>
  <si>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</si>
  <si>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</si>
  <si>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</si>
  <si>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</si>
  <si>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</si>
  <si>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</si>
  <si>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</si>
  <si>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</si>
  <si>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</si>
  <si>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</si>
  <si>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</si>
  <si>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</si>
  <si>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</si>
  <si>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</si>
  <si>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</si>
  <si>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</si>
  <si>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</si>
  <si>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</si>
  <si>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</si>
  <si>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</si>
  <si>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</si>
  <si>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</si>
  <si>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</si>
  <si>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</si>
  <si>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</si>
  <si>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</si>
  <si>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</si>
  <si>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</si>
  <si>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</si>
  <si>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</si>
  <si>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</si>
  <si>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</si>
  <si>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</si>
  <si>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</si>
  <si>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</si>
  <si>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</si>
  <si>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</si>
  <si>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</si>
  <si>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</si>
  <si>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</si>
  <si>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</si>
  <si>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</si>
  <si>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</si>
  <si>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</si>
  <si>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</si>
  <si>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</si>
  <si>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</si>
  <si>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</si>
  <si>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</si>
  <si>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</si>
  <si>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</si>
  <si>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</si>
  <si>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</si>
  <si>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</si>
  <si>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</si>
  <si>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</si>
  <si>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</si>
  <si>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</si>
  <si>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</si>
  <si>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</si>
  <si>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</si>
  <si>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</si>
  <si>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</si>
  <si>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</si>
  <si>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</si>
  <si>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</si>
  <si>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</si>
  <si>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</si>
  <si>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</si>
  <si>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</si>
  <si>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</si>
  <si>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</si>
  <si>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</si>
  <si>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</si>
  <si>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</si>
  <si>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</si>
  <si>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</si>
  <si>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</si>
  <si>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</si>
  <si>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</si>
  <si>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</si>
  <si>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</si>
  <si>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</si>
  <si>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</si>
  <si>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</si>
  <si>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</si>
  <si>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</si>
  <si>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</si>
  <si>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</si>
  <si>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</si>
  <si>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</si>
  <si>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</si>
  <si>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</si>
  <si>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</si>
  <si>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</si>
  <si>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</si>
  <si>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</si>
  <si>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</si>
  <si>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</si>
  <si>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</si>
  <si>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</si>
  <si>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</si>
  <si>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</si>
  <si>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</si>
  <si>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</si>
  <si>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</si>
  <si>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</si>
  <si>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</si>
  <si>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</si>
  <si>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</si>
  <si>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</si>
  <si>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</si>
  <si>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</si>
  <si>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</si>
  <si>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</si>
  <si>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</si>
  <si>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</si>
  <si>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</si>
  <si>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</si>
  <si>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</si>
  <si>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</si>
  <si>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</si>
  <si>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</si>
  <si>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</si>
  <si>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</si>
  <si>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</si>
  <si>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</si>
  <si>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</si>
  <si>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</si>
  <si>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</si>
  <si>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</si>
  <si>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</si>
  <si>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</si>
  <si>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</si>
  <si>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</si>
  <si>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</si>
  <si>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</si>
  <si>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</si>
  <si>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</si>
  <si>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</si>
  <si>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</si>
  <si>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</si>
  <si>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</si>
  <si>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</si>
  <si>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</si>
  <si>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</si>
  <si>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</si>
  <si>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</si>
  <si>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</si>
  <si>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</si>
  <si>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</si>
  <si>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</si>
  <si>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</si>
  <si>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</si>
  <si>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</si>
  <si>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</si>
  <si>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</si>
  <si>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</si>
  <si>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</si>
  <si>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</si>
  <si>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</si>
  <si>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</si>
  <si>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</si>
  <si>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</si>
  <si>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</si>
  <si>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</si>
  <si>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</si>
  <si>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</si>
  <si>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</si>
  <si>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</si>
  <si>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</si>
  <si>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</si>
  <si>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</si>
  <si>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</si>
  <si>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</si>
  <si>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</si>
  <si>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</si>
  <si>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</si>
  <si>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</si>
  <si>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</si>
  <si>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</si>
  <si>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</si>
  <si>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</si>
  <si>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</si>
  <si>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</si>
  <si>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</si>
  <si>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</si>
  <si>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</si>
  <si>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</si>
  <si>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</si>
  <si>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</si>
  <si>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</si>
  <si>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</si>
  <si>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</si>
  <si>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</si>
  <si>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</si>
  <si>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</si>
  <si>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</si>
  <si>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</si>
  <si>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</si>
  <si>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</si>
  <si>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</si>
  <si>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</si>
  <si>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</si>
  <si>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</si>
  <si>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</si>
  <si>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</si>
  <si>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</si>
  <si>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</si>
  <si>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</si>
  <si>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</si>
  <si>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</si>
  <si>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</si>
  <si>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</si>
  <si>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</si>
  <si>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</si>
  <si>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</si>
  <si>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</si>
  <si>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</si>
  <si>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</si>
  <si>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</si>
  <si>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</si>
  <si>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</si>
  <si>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</si>
  <si>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</si>
  <si>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</si>
  <si>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</si>
  <si>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</si>
  <si>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</si>
  <si>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</si>
  <si>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</si>
  <si>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</si>
  <si>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</si>
  <si>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</si>
  <si>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</si>
  <si>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</si>
  <si>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</si>
  <si>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</si>
  <si>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</si>
  <si>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</si>
  <si>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</si>
  <si>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</si>
  <si>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</si>
  <si>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</si>
  <si>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</si>
  <si>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</si>
  <si>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</si>
  <si>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</si>
  <si>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</si>
  <si>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</si>
  <si>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</si>
  <si>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</si>
  <si>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</si>
  <si>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</si>
  <si>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</si>
  <si>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</si>
  <si>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</si>
  <si>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</si>
  <si>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</si>
  <si>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</si>
  <si>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</si>
  <si>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</si>
  <si>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</si>
  <si>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</si>
  <si>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</si>
  <si>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</si>
  <si>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</si>
  <si>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</si>
  <si>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</si>
  <si>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</si>
  <si>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</si>
  <si>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</si>
  <si>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</si>
  <si>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</si>
  <si>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</si>
  <si>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</si>
  <si>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</si>
  <si>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</si>
  <si>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</si>
  <si>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</si>
  <si>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</si>
  <si>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</si>
  <si>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</si>
  <si>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</si>
  <si>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</si>
  <si>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</si>
  <si>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</si>
  <si>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</si>
  <si>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</si>
  <si>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</si>
  <si>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</si>
  <si>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</si>
  <si>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</si>
  <si>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</si>
  <si>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</si>
  <si>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</si>
  <si>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</si>
  <si>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</si>
  <si>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</si>
  <si>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</si>
  <si>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</si>
  <si>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</si>
  <si>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</si>
  <si>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</si>
  <si>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</si>
  <si>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</si>
  <si>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</si>
  <si>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</si>
  <si>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</si>
  <si>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</si>
  <si>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</si>
  <si>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</si>
  <si>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</si>
  <si>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</si>
  <si>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</si>
  <si>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</si>
  <si>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</si>
  <si>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</si>
  <si>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</si>
  <si>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</si>
  <si>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</si>
  <si>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</si>
  <si>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</si>
  <si>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</si>
  <si>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</si>
  <si>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</si>
  <si>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</si>
  <si>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</si>
  <si>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</si>
  <si>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</si>
  <si>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</si>
  <si>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</si>
  <si>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</si>
  <si>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</si>
  <si>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</si>
  <si>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</si>
  <si>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</si>
  <si>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</si>
  <si>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</si>
  <si>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</si>
  <si>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</si>
  <si>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</si>
  <si>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</si>
  <si>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</si>
  <si>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</si>
  <si>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</si>
  <si>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</si>
  <si>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</si>
  <si>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</si>
  <si>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</si>
  <si>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</si>
  <si>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</si>
  <si>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</si>
  <si>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</si>
  <si>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</si>
  <si>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</si>
  <si>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</si>
  <si>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</si>
  <si>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</si>
  <si>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</si>
  <si>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</si>
  <si>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</si>
  <si>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</si>
  <si>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</si>
  <si>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</si>
  <si>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</si>
  <si>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</si>
  <si>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</si>
  <si>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</si>
  <si>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</si>
  <si>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</si>
  <si>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</si>
  <si>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</si>
  <si>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</si>
  <si>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</si>
  <si>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</si>
  <si>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</si>
  <si>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</si>
  <si>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</si>
  <si>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</si>
  <si>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</si>
  <si>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</si>
  <si>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</si>
  <si>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</si>
  <si>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</si>
  <si>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</si>
  <si>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</si>
  <si>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</si>
  <si>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</si>
  <si>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</si>
  <si>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</si>
  <si>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</si>
  <si>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</si>
  <si>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</si>
  <si>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</si>
  <si>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</si>
  <si>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</si>
  <si>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</si>
  <si>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</si>
  <si>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</si>
  <si>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</si>
  <si>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</si>
  <si>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</si>
  <si>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</si>
  <si>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</si>
  <si>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</si>
  <si>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</si>
  <si>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</si>
  <si>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</si>
  <si>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</si>
  <si>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</si>
  <si>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</si>
  <si>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</si>
  <si>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</si>
  <si>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</si>
  <si>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</si>
  <si>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</si>
  <si>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</si>
  <si>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</si>
  <si>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</si>
  <si>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</si>
  <si>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</si>
  <si>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</si>
  <si>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</si>
  <si>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</si>
  <si>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</si>
  <si>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</si>
  <si>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</si>
  <si>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</si>
  <si>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</si>
  <si>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</si>
  <si>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</si>
  <si>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</si>
  <si>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</si>
  <si>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</si>
  <si>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</si>
  <si>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</si>
  <si>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</si>
  <si>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</si>
  <si>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</si>
  <si>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</si>
  <si>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</si>
  <si>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</si>
  <si>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</si>
  <si>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</si>
  <si>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</si>
  <si>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</si>
  <si>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</si>
  <si>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</si>
  <si>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</si>
  <si>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</si>
  <si>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</si>
  <si>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</si>
  <si>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</si>
  <si>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</si>
  <si>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</si>
  <si>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</si>
  <si>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</si>
  <si>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</si>
  <si>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</si>
  <si>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</si>
  <si>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</si>
  <si>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</si>
  <si>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</si>
  <si>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</si>
  <si>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</si>
  <si>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</si>
  <si>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</si>
  <si>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</si>
  <si>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</si>
  <si>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</si>
  <si>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</si>
  <si>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</si>
  <si>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</si>
  <si>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</si>
  <si>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</si>
  <si>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</si>
  <si>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</si>
  <si>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</si>
  <si>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</si>
  <si>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</si>
  <si>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</si>
  <si>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</si>
  <si>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</si>
  <si>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</si>
  <si>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</si>
  <si>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</si>
  <si>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</si>
  <si>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</si>
  <si>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</si>
  <si>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</si>
  <si>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</si>
  <si>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</si>
  <si>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</si>
  <si>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</si>
  <si>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</si>
  <si>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</si>
  <si>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</si>
  <si>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</si>
  <si>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</si>
  <si>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</si>
  <si>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</si>
  <si>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</si>
  <si>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</si>
  <si>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</si>
  <si>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</si>
  <si>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</si>
  <si>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</si>
  <si>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</si>
  <si>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</si>
  <si>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</si>
  <si>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</si>
  <si>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</si>
  <si>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</si>
  <si>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</si>
  <si>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</si>
  <si>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</si>
  <si>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</si>
  <si>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</si>
  <si>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</si>
  <si>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</si>
  <si>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</si>
  <si>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</si>
  <si>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</si>
  <si>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</si>
  <si>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</si>
  <si>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</si>
  <si>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</si>
  <si>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</si>
  <si>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</si>
  <si>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</si>
  <si>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</si>
  <si>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</si>
  <si>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</si>
  <si>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</si>
  <si>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</si>
  <si>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</si>
  <si>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</si>
  <si>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</si>
  <si>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</si>
  <si>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</si>
  <si>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</si>
  <si>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</si>
  <si>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</si>
  <si>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</si>
  <si>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</si>
  <si>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</si>
  <si>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</si>
  <si>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</si>
  <si>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</si>
  <si>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</si>
  <si>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</si>
  <si>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</si>
  <si>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</si>
  <si>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</si>
  <si>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</si>
  <si>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</si>
  <si>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</si>
  <si>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</si>
  <si>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</si>
  <si>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</si>
  <si>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</si>
  <si>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</si>
  <si>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</si>
  <si>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</si>
  <si>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</si>
  <si>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</si>
  <si>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</si>
  <si>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</si>
  <si>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</si>
  <si>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</si>
  <si>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</si>
  <si>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</si>
  <si>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</si>
  <si>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</si>
  <si>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</si>
  <si>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</si>
  <si>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</si>
  <si>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</si>
  <si>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</si>
  <si>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</si>
  <si>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</si>
  <si>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</si>
  <si>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</si>
  <si>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</si>
  <si>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</si>
  <si>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</si>
  <si>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</si>
  <si>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</si>
  <si>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</si>
  <si>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</si>
  <si>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</si>
  <si>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</si>
  <si>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</si>
  <si>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</si>
  <si>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</si>
  <si>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</si>
  <si>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</si>
  <si>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</si>
  <si>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</si>
  <si>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</si>
  <si>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</si>
  <si>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</si>
  <si>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</si>
  <si>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</si>
  <si>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</si>
  <si>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</si>
  <si>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</si>
  <si>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</si>
  <si>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</si>
  <si>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</si>
  <si>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</si>
  <si>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</si>
  <si>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</si>
  <si>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</si>
  <si>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</si>
  <si>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</si>
  <si>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</si>
  <si>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</si>
  <si>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</si>
  <si>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</si>
  <si>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</si>
  <si>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</si>
  <si>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</si>
  <si>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</si>
  <si>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</si>
  <si>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</si>
  <si>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</si>
  <si>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</si>
  <si>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</si>
  <si>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</si>
  <si>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</si>
  <si>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</si>
  <si>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</si>
  <si>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</si>
  <si>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</si>
  <si>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</si>
  <si>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</si>
  <si>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</si>
  <si>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</si>
  <si>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</si>
  <si>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</si>
  <si>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</si>
  <si>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</si>
  <si>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</si>
  <si>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</si>
  <si>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</si>
  <si>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</si>
  <si>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</si>
  <si>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</si>
  <si>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</si>
  <si>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</si>
  <si>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</si>
  <si>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</si>
  <si>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</si>
  <si>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</si>
  <si>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</si>
  <si>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</si>
  <si>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</si>
  <si>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</si>
  <si>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</si>
  <si>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</si>
  <si>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</si>
  <si>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</si>
  <si>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</si>
  <si>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</si>
  <si>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</si>
  <si>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</si>
  <si>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</si>
  <si>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</si>
  <si>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</si>
  <si>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</si>
  <si>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</si>
  <si>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</si>
  <si>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</si>
  <si>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</si>
  <si>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</si>
  <si>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</si>
  <si>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</si>
  <si>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</si>
  <si>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</si>
  <si>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</si>
  <si>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</si>
  <si>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</si>
  <si>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</si>
  <si>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</si>
  <si>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</si>
  <si>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</si>
  <si>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</si>
  <si>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</si>
  <si>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</si>
  <si>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</si>
  <si>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</si>
  <si>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</si>
  <si>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</si>
  <si>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</si>
  <si>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</si>
  <si>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</si>
  <si>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</si>
  <si>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</si>
  <si>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</si>
  <si>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</si>
  <si>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</si>
  <si>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</si>
  <si>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</si>
  <si>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</si>
  <si>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</si>
  <si>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</si>
  <si>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</si>
  <si>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</si>
  <si>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</si>
  <si>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</si>
  <si>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</si>
  <si>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</si>
  <si>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</si>
  <si>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</si>
  <si>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</si>
  <si>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</si>
  <si>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</si>
  <si>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</si>
  <si>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</si>
  <si>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</si>
  <si>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</si>
  <si>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</si>
  <si>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</si>
  <si>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</si>
  <si>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</si>
  <si>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</si>
  <si>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</si>
  <si>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</si>
  <si>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</si>
  <si>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</si>
  <si>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</si>
  <si>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</si>
  <si>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</si>
  <si>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</si>
  <si>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</si>
  <si>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</si>
  <si>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</si>
  <si>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</si>
  <si>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</si>
  <si>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</si>
  <si>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</si>
  <si>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</si>
  <si>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</si>
  <si>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</si>
  <si>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</si>
  <si>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</si>
  <si>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</si>
  <si>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</si>
  <si>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</si>
  <si>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</si>
  <si>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</si>
  <si>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</si>
  <si>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</si>
  <si>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</si>
  <si>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</si>
  <si>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</si>
  <si>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</si>
  <si>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</si>
  <si>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</si>
  <si>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</si>
  <si>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</si>
  <si>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</si>
  <si>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</si>
  <si>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</si>
  <si>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</si>
  <si>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</si>
  <si>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</si>
  <si>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</si>
  <si>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</si>
  <si>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</si>
  <si>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</si>
  <si>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</si>
  <si>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</si>
  <si>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</si>
  <si>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</si>
  <si>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</si>
  <si>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</si>
  <si>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</si>
  <si>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</si>
  <si>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</si>
  <si>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</si>
  <si>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</si>
  <si>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</si>
  <si>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</si>
  <si>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</si>
  <si>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</si>
  <si>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</si>
  <si>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</si>
  <si>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</si>
  <si>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</si>
  <si>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</si>
  <si>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</si>
  <si>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</si>
  <si>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</si>
  <si>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</si>
  <si>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</si>
  <si>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</si>
  <si>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</si>
  <si>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</si>
  <si>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</si>
  <si>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</si>
  <si>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</si>
  <si>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</si>
  <si>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</si>
  <si>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</si>
  <si>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</si>
  <si>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</si>
  <si>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</si>
  <si>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</si>
  <si>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</si>
  <si>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</si>
  <si>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</si>
  <si>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</si>
  <si>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</si>
  <si>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</si>
  <si>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</si>
  <si>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</si>
  <si>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</si>
  <si>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</si>
  <si>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</si>
  <si>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</si>
  <si>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</si>
  <si>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</si>
  <si>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</si>
  <si>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</si>
  <si>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</si>
  <si>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</si>
  <si>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</si>
  <si>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</si>
  <si>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</si>
  <si>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</si>
  <si>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</si>
  <si>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</si>
  <si>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</si>
  <si>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</si>
  <si>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</si>
  <si>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</si>
  <si>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</si>
  <si>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</si>
  <si>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</si>
  <si>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</si>
  <si>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</si>
  <si>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</si>
  <si>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</si>
  <si>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</si>
  <si>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</si>
  <si>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</si>
  <si>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</si>
  <si>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</si>
  <si>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</si>
  <si>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</si>
  <si>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</si>
  <si>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</si>
  <si>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</si>
  <si>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</si>
  <si>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</si>
  <si>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</si>
  <si>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</si>
  <si>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</si>
  <si>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</si>
  <si>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</si>
  <si>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</si>
  <si>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</si>
  <si>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</si>
  <si>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</si>
  <si>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</si>
  <si>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</si>
  <si>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</si>
  <si>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</si>
  <si>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</si>
  <si>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</si>
  <si>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</si>
  <si>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</si>
  <si>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</si>
  <si>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</si>
  <si>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</si>
  <si>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</si>
  <si>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</si>
  <si>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</si>
  <si>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</si>
  <si>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</si>
  <si>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</si>
  <si>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</si>
  <si>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</si>
  <si>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</si>
  <si>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</si>
  <si>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</si>
  <si>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</si>
  <si>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</si>
  <si>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</si>
  <si>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</si>
  <si>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</si>
  <si>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</si>
  <si>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</si>
  <si>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</si>
  <si>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</si>
  <si>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</si>
  <si>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</si>
  <si>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</si>
  <si>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</si>
  <si>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</si>
  <si>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</si>
  <si>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</si>
  <si>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</si>
  <si>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</si>
  <si>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</si>
  <si>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</si>
  <si>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</si>
  <si>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</si>
  <si>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</si>
  <si>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</si>
  <si>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</si>
  <si>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</si>
  <si>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</si>
  <si>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</si>
  <si>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</si>
  <si>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</si>
  <si>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</si>
  <si>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</si>
  <si>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</si>
  <si>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</si>
  <si>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</si>
  <si>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</si>
  <si>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</si>
  <si>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</si>
  <si>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</si>
  <si>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</si>
  <si>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</si>
  <si>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</si>
  <si>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</si>
  <si>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</si>
  <si>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</si>
  <si>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</si>
  <si>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</si>
  <si>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</si>
  <si>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</si>
  <si>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</si>
  <si>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</si>
  <si>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</si>
  <si>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</si>
  <si>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</si>
  <si>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</si>
  <si>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</si>
  <si>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</si>
  <si>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</si>
  <si>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</si>
  <si>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</si>
  <si>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</si>
  <si>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</si>
  <si>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</si>
  <si>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</si>
  <si>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</si>
  <si>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</si>
  <si>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</si>
  <si>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</si>
  <si>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</si>
  <si>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</si>
  <si>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</si>
  <si>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</si>
  <si>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</si>
  <si>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</si>
  <si>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</si>
  <si>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</si>
  <si>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</si>
  <si>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</si>
  <si>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</si>
  <si>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</si>
  <si>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</si>
  <si>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</si>
  <si>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</si>
  <si>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</si>
  <si>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</si>
  <si>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</si>
  <si>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</si>
  <si>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</si>
  <si>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</si>
  <si>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</si>
  <si>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</si>
  <si>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</si>
  <si>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</si>
  <si>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</si>
  <si>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</si>
  <si>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</si>
  <si>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</si>
  <si>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</si>
  <si>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</si>
  <si>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</si>
  <si>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</si>
  <si>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</si>
  <si>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</si>
  <si>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</si>
  <si>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</si>
  <si>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</si>
  <si>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</si>
  <si>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</si>
  <si>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</si>
  <si>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</si>
  <si>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</si>
  <si>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</si>
  <si>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</si>
  <si>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</si>
  <si>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</si>
  <si>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</si>
  <si>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</si>
  <si>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</si>
  <si>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</si>
  <si>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</si>
  <si>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</si>
  <si>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</si>
  <si>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</si>
  <si>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</si>
  <si>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</si>
  <si>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</si>
  <si>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</si>
  <si>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</si>
  <si>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</si>
  <si>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</si>
  <si>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</si>
  <si>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</si>
  <si>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</si>
  <si>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</si>
  <si>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</si>
  <si>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</si>
  <si>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</si>
  <si>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</si>
  <si>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</si>
  <si>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</si>
  <si>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</si>
  <si>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</si>
  <si>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</si>
  <si>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</si>
  <si>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</si>
  <si>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</si>
  <si>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</si>
  <si>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</si>
  <si>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</si>
  <si>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</si>
  <si>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</si>
  <si>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</si>
  <si>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</si>
  <si>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</si>
  <si>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</si>
  <si>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</si>
  <si>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</si>
  <si>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</si>
  <si>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</si>
  <si>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</si>
  <si>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</si>
  <si>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</si>
  <si>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</si>
  <si>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</si>
  <si>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</si>
  <si>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</si>
  <si>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</si>
  <si>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</si>
  <si>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</si>
  <si>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</si>
  <si>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</si>
  <si>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</si>
  <si>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</si>
  <si>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</si>
  <si>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</si>
  <si>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</si>
  <si>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</si>
  <si>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</si>
  <si>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</si>
  <si>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</si>
  <si>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</si>
  <si>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</si>
  <si>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</si>
  <si>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</si>
  <si>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</si>
  <si>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</si>
  <si>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</si>
  <si>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</si>
  <si>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</si>
  <si>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</si>
  <si>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</si>
  <si>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</si>
  <si>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</si>
  <si>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</si>
  <si>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</si>
  <si>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</si>
  <si>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</si>
  <si>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</si>
  <si>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</si>
  <si>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</si>
  <si>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</si>
  <si>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</si>
  <si>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</si>
  <si>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</si>
  <si>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</si>
  <si>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</si>
  <si>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</si>
  <si>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</si>
  <si>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</si>
  <si>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</si>
  <si>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</si>
  <si>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</si>
  <si>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</si>
  <si>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</si>
  <si>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</si>
  <si>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</si>
  <si>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</si>
  <si>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</si>
  <si>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</si>
  <si>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</si>
  <si>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</si>
  <si>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</si>
  <si>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</si>
  <si>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</si>
  <si>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</si>
  <si>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</si>
  <si>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</si>
  <si>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</si>
  <si>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</si>
  <si>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</si>
  <si>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</si>
  <si>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</si>
  <si>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</si>
  <si>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</si>
  <si>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</si>
  <si>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</si>
  <si>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</si>
  <si>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</si>
  <si>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</si>
  <si>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</si>
  <si>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</si>
  <si>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</si>
  <si>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</si>
  <si>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</si>
  <si>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</si>
  <si>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</si>
  <si>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</si>
  <si>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</si>
  <si>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</si>
  <si>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</si>
  <si>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</si>
  <si>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</si>
  <si>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</si>
  <si>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</si>
  <si>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</si>
  <si>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</si>
  <si>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</si>
  <si>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</si>
  <si>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</si>
  <si>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</si>
  <si>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</si>
  <si>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</si>
  <si>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</si>
  <si>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</si>
  <si>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</si>
  <si>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</si>
  <si>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</si>
  <si>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</si>
  <si>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</si>
  <si>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</si>
  <si>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</si>
  <si>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</si>
  <si>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</si>
  <si>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</si>
  <si>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</si>
  <si>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</si>
  <si>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</si>
  <si>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</si>
  <si>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</si>
  <si>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</si>
  <si>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</si>
  <si>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</si>
  <si>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</si>
  <si>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</si>
  <si>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</si>
  <si>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</si>
  <si>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</si>
  <si>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</si>
  <si>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</si>
  <si>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</si>
  <si>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</si>
  <si>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</si>
  <si>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</si>
  <si>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</si>
  <si>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</si>
  <si>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</si>
  <si>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</si>
  <si>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</si>
  <si>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</si>
  <si>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</si>
  <si>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</si>
  <si>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</si>
  <si>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</si>
  <si>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</si>
  <si>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</si>
  <si>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</si>
  <si>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</si>
  <si>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</si>
  <si>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</si>
  <si>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</si>
  <si>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</si>
  <si>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</si>
  <si>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</si>
  <si>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</si>
  <si>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</si>
  <si>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</si>
  <si>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</si>
  <si>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</si>
  <si>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</si>
  <si>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</si>
  <si>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</si>
  <si>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</si>
  <si>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</si>
  <si>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</si>
  <si>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</si>
  <si>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</si>
  <si>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</si>
  <si>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</si>
  <si>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</si>
  <si>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</si>
  <si>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</si>
  <si>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</si>
  <si>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</si>
  <si>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</si>
  <si>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</si>
  <si>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</si>
  <si>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</si>
  <si>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</si>
  <si>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</si>
  <si>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</si>
  <si>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</si>
  <si>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</si>
  <si>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</si>
  <si>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</si>
  <si>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</si>
  <si>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</si>
  <si>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</si>
  <si>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</si>
  <si>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</si>
  <si>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</si>
  <si>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</si>
  <si>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</si>
  <si>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</si>
  <si>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</si>
  <si>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</si>
  <si>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</si>
  <si>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</si>
  <si>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</si>
  <si>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</si>
  <si>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</si>
  <si>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</si>
  <si>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</si>
  <si>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</si>
  <si>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</si>
  <si>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</si>
  <si>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</si>
  <si>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</si>
  <si>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</si>
  <si>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</si>
  <si>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</si>
  <si>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</si>
  <si>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</si>
  <si>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</si>
  <si>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</si>
  <si>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</si>
  <si>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</si>
  <si>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</si>
  <si>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</si>
  <si>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</si>
  <si>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</si>
  <si>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</si>
  <si>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</si>
  <si>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</si>
  <si>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</si>
  <si>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</si>
  <si>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</si>
  <si>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</si>
  <si>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</si>
  <si>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</si>
  <si>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</si>
  <si>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</si>
  <si>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</si>
  <si>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</si>
  <si>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</si>
  <si>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</si>
  <si>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</si>
  <si>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</si>
  <si>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</si>
  <si>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</si>
  <si>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</si>
  <si>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</si>
  <si>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</si>
  <si>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</si>
  <si>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</si>
  <si>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</si>
  <si>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</si>
  <si>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</si>
  <si>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</si>
  <si>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</si>
  <si>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</si>
  <si>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</si>
  <si>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</si>
  <si>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</si>
  <si>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</si>
  <si>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</si>
  <si>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</si>
  <si>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</si>
  <si>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</si>
  <si>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</si>
  <si>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</si>
  <si>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</si>
  <si>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</si>
  <si>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</si>
  <si>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</si>
  <si>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</si>
  <si>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</si>
  <si>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</si>
  <si>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</si>
  <si>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</si>
  <si>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</si>
  <si>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</si>
  <si>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</si>
  <si>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</si>
  <si>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</si>
  <si>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</si>
  <si>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</si>
  <si>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</si>
  <si>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</si>
  <si>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</si>
  <si>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</si>
  <si>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</si>
  <si>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</si>
  <si>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</si>
  <si>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</si>
  <si>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</si>
  <si>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</si>
  <si>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</si>
  <si>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</si>
  <si>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</si>
  <si>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</si>
  <si>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</si>
  <si>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</si>
  <si>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</si>
  <si>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</si>
  <si>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</si>
  <si>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</si>
  <si>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</si>
  <si>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</si>
  <si>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</si>
  <si>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</si>
  <si>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</si>
  <si>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</si>
  <si>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</si>
  <si>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</si>
  <si>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</si>
  <si>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</si>
  <si>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</si>
  <si>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</si>
  <si>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</si>
  <si>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</si>
  <si>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</si>
  <si>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</si>
  <si>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</si>
  <si>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</si>
  <si>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</si>
  <si>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</si>
  <si>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</si>
  <si>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</si>
  <si>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</si>
  <si>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</si>
  <si>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</si>
  <si>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</si>
  <si>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</si>
  <si>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</si>
  <si>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</si>
  <si>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</si>
  <si>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</si>
  <si>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</si>
  <si>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</si>
  <si>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</si>
  <si>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</si>
  <si>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</si>
  <si>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</si>
  <si>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</si>
  <si>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</si>
  <si>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</si>
  <si>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</si>
  <si>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</si>
  <si>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</si>
  <si>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</si>
  <si>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</si>
  <si>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</si>
  <si>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</si>
  <si>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</si>
  <si>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</si>
  <si>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</si>
  <si>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</si>
  <si>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</si>
  <si>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</si>
  <si>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</si>
  <si>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</si>
  <si>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</si>
  <si>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</si>
  <si>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</si>
  <si>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</si>
  <si>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</si>
  <si>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</si>
  <si>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</si>
  <si>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</si>
  <si>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</si>
  <si>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</si>
  <si>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</si>
  <si>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</si>
  <si>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</si>
  <si>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</si>
  <si>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</si>
  <si>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</si>
  <si>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</si>
  <si>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</si>
  <si>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</si>
  <si>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</si>
  <si>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</si>
  <si>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</si>
  <si>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</si>
  <si>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</si>
  <si>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</si>
  <si>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</si>
  <si>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</si>
  <si>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</si>
  <si>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</si>
  <si>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</si>
  <si>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</si>
  <si>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</si>
  <si>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</si>
  <si>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</si>
  <si>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</si>
  <si>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</si>
  <si>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</si>
  <si>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</si>
  <si>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</si>
  <si>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</si>
  <si>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</si>
  <si>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</si>
  <si>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</si>
  <si>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</si>
  <si>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</si>
  <si>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</si>
  <si>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</si>
  <si>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</si>
  <si>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</si>
  <si>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</si>
  <si>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</si>
  <si>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</si>
  <si>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</si>
  <si>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</si>
  <si>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</si>
  <si>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</si>
  <si>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</si>
  <si>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</si>
  <si>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</si>
  <si>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</si>
  <si>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</si>
  <si>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</si>
  <si>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</si>
  <si>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</si>
  <si>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</si>
  <si>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</si>
  <si>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</si>
  <si>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</si>
  <si>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</si>
  <si>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</si>
  <si>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</si>
  <si>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</si>
  <si>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</si>
  <si>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</si>
  <si>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</si>
  <si>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</si>
  <si>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</si>
  <si>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</si>
  <si>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</si>
  <si>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</si>
  <si>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</si>
  <si>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</si>
  <si>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</si>
  <si>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</si>
  <si>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</si>
  <si>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</si>
  <si>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</si>
  <si>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</si>
  <si>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</si>
  <si>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</si>
  <si>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</si>
  <si>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</si>
  <si>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</si>
  <si>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</si>
  <si>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</si>
  <si>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</si>
  <si>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</si>
  <si>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</si>
  <si>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</si>
  <si>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</si>
  <si>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</si>
  <si>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</si>
  <si>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</si>
  <si>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</si>
  <si>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</si>
  <si>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</si>
  <si>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</si>
  <si>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</si>
  <si>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</si>
  <si>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</si>
  <si>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</si>
  <si>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</si>
  <si>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</si>
  <si>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</si>
  <si>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</si>
  <si>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</si>
  <si>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</si>
  <si>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</si>
  <si>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</si>
  <si>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</si>
  <si>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</si>
  <si>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</si>
  <si>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</si>
  <si>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</si>
  <si>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</si>
  <si>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</si>
  <si>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</si>
  <si>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</si>
  <si>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</si>
  <si>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</si>
  <si>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</si>
  <si>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</si>
  <si>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</si>
  <si>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</si>
  <si>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</si>
  <si>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</si>
  <si>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</si>
  <si>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</si>
  <si>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</si>
  <si>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</si>
  <si>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</si>
  <si>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</si>
  <si>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</si>
  <si>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</si>
  <si>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</si>
  <si>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</si>
  <si>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</si>
  <si>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</si>
  <si>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</si>
  <si>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</si>
  <si>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</si>
  <si>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</si>
  <si>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</si>
  <si>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</si>
  <si>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</si>
  <si>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</si>
  <si>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</si>
  <si>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</si>
  <si>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</si>
  <si>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</si>
  <si>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</si>
  <si>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</si>
  <si>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</si>
  <si>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</si>
  <si>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</si>
  <si>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</si>
  <si>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</si>
  <si>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</si>
  <si>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</si>
  <si>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</si>
  <si>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</si>
  <si>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</si>
  <si>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</si>
  <si>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</si>
  <si>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</si>
  <si>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</si>
  <si>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</si>
  <si>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</si>
  <si>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</si>
  <si>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</si>
  <si>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</si>
  <si>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</si>
  <si>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</si>
  <si>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</si>
  <si>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</si>
  <si>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</si>
  <si>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</si>
  <si>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</si>
  <si>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</si>
  <si>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</si>
  <si>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</si>
  <si>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</si>
  <si>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</si>
  <si>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</si>
  <si>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</si>
  <si>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</si>
  <si>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</si>
  <si>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</si>
  <si>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</si>
  <si>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</si>
  <si>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</si>
  <si>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</si>
  <si>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</si>
  <si>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</si>
  <si>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</si>
  <si>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</si>
  <si>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</si>
  <si>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</si>
  <si>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</si>
  <si>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</si>
  <si>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</si>
  <si>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</si>
  <si>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</si>
  <si>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</si>
  <si>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</si>
  <si>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</si>
  <si>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</si>
  <si>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</si>
  <si>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</si>
  <si>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</si>
  <si>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</si>
  <si>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</si>
  <si>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</si>
  <si>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</si>
  <si>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</si>
  <si>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</si>
  <si>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</si>
  <si>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</si>
  <si>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</si>
  <si>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</si>
  <si>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</si>
  <si>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</si>
  <si>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</si>
  <si>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</si>
  <si>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</si>
  <si>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</si>
  <si>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</si>
  <si>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</si>
  <si>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</si>
  <si>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</si>
  <si>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</si>
  <si>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</si>
  <si>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</si>
  <si>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</si>
  <si>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</si>
  <si>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</si>
  <si>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</si>
  <si>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</si>
  <si>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</si>
  <si>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</si>
  <si>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</si>
  <si>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</si>
  <si>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</si>
  <si>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</si>
  <si>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</si>
  <si>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</si>
  <si>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</si>
  <si>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</si>
  <si>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</si>
  <si>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</si>
  <si>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</si>
  <si>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</si>
  <si>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</si>
  <si>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</si>
  <si>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</si>
  <si>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</si>
  <si>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</si>
  <si>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</si>
  <si>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</si>
  <si>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</si>
  <si>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</si>
  <si>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</si>
  <si>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</si>
  <si>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</si>
  <si>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</si>
  <si>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</si>
  <si>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</si>
  <si>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</si>
  <si>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</si>
  <si>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</si>
  <si>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</si>
  <si>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</si>
  <si>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</si>
  <si>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</si>
  <si>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</si>
  <si>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</si>
  <si>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</si>
  <si>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</si>
  <si>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</si>
  <si>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</si>
  <si>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</si>
  <si>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</si>
  <si>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</si>
  <si>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</si>
  <si>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</si>
  <si>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</si>
  <si>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</si>
  <si>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</si>
  <si>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</si>
  <si>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</si>
  <si>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</si>
  <si>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</si>
  <si>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</si>
  <si>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</si>
  <si>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</si>
  <si>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</si>
  <si>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</si>
  <si>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</si>
  <si>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</si>
  <si>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</si>
  <si>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</si>
  <si>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</si>
  <si>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</si>
  <si>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</si>
  <si>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</si>
  <si>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</si>
  <si>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</si>
  <si>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</si>
  <si>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</si>
  <si>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</si>
  <si>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</si>
  <si>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</si>
  <si>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</si>
  <si>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</si>
  <si>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</si>
  <si>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</si>
  <si>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</si>
  <si>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</si>
  <si>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</si>
  <si>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</si>
  <si>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</si>
  <si>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</si>
  <si>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</si>
  <si>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</si>
  <si>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</si>
  <si>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</si>
  <si>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</si>
  <si>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</si>
  <si>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</si>
  <si>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</si>
  <si>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</si>
  <si>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</si>
  <si>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</si>
  <si>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</si>
  <si>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</si>
  <si>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</si>
  <si>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</si>
  <si>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</si>
  <si>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</si>
  <si>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</si>
  <si>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</si>
  <si>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</si>
  <si>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</si>
  <si>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</si>
  <si>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</si>
  <si>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</si>
  <si>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</si>
  <si>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</si>
  <si>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</si>
  <si>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</si>
  <si>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</si>
  <si>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</si>
  <si>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</si>
  <si>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</si>
  <si>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</si>
  <si>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</si>
  <si>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</si>
  <si>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</si>
  <si>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</si>
  <si>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</si>
  <si>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</si>
  <si>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</si>
  <si>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</si>
  <si>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</si>
  <si>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</si>
  <si>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</si>
  <si>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</si>
  <si>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</si>
  <si>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</si>
  <si>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</si>
  <si>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</si>
  <si>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</si>
  <si>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</si>
  <si>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</si>
  <si>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</si>
  <si>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</si>
  <si>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</si>
  <si>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</si>
  <si>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</si>
  <si>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</si>
  <si>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</si>
  <si>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</si>
  <si>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</si>
  <si>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</si>
  <si>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</si>
  <si>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</si>
  <si>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</si>
  <si>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</si>
  <si>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</si>
  <si>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</si>
  <si>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</si>
  <si>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</si>
  <si>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</si>
  <si>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</si>
  <si>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</si>
  <si>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</si>
  <si>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</si>
  <si>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</si>
  <si>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</si>
  <si>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</si>
  <si>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</si>
  <si>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</si>
  <si>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</si>
  <si>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</si>
  <si>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</si>
  <si>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</si>
  <si>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</si>
  <si>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</si>
  <si>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</si>
  <si>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</si>
  <si>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</si>
  <si>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</si>
  <si>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</si>
  <si>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</si>
  <si>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</si>
  <si>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</si>
  <si>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</si>
  <si>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</si>
  <si>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</si>
  <si>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</si>
  <si>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</si>
  <si>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</si>
  <si>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</si>
  <si>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</si>
  <si>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</si>
  <si>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</si>
  <si>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</si>
  <si>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</si>
  <si>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</si>
  <si>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</si>
  <si>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</si>
  <si>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</si>
  <si>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</si>
  <si>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</si>
  <si>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</si>
  <si>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</si>
  <si>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</si>
  <si>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</si>
  <si>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</si>
  <si>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</si>
  <si>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</si>
  <si>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</si>
  <si>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</si>
  <si>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</si>
  <si>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</si>
  <si>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</si>
  <si>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</si>
  <si>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</si>
  <si>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</si>
  <si>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</si>
  <si>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</si>
  <si>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</si>
  <si>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</si>
  <si>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</si>
  <si>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</si>
  <si>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</si>
  <si>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</si>
  <si>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</si>
  <si>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</si>
  <si>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</si>
  <si>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</si>
  <si>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</si>
  <si>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</si>
  <si>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</si>
  <si>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</si>
  <si>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</si>
  <si>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</si>
  <si>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</si>
  <si>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</si>
  <si>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</si>
  <si>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</si>
  <si>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</si>
  <si>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</si>
  <si>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</si>
  <si>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</si>
  <si>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</si>
  <si>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</si>
  <si>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</si>
  <si>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</si>
  <si>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</si>
  <si>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</si>
  <si>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</si>
  <si>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</si>
  <si>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</si>
  <si>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</si>
  <si>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</si>
  <si>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</si>
  <si>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</si>
  <si>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</si>
  <si>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</si>
  <si>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</si>
  <si>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</si>
  <si>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</si>
  <si>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</si>
  <si>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</si>
  <si>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</si>
  <si>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</si>
  <si>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</si>
  <si>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</si>
  <si>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</si>
  <si>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</si>
  <si>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</si>
  <si>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</si>
  <si>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</si>
  <si>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</si>
  <si>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</si>
  <si>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</si>
  <si>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</si>
  <si>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</si>
  <si>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</si>
  <si>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</si>
  <si>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</si>
  <si>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</si>
  <si>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</si>
  <si>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</si>
  <si>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</si>
  <si>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</si>
  <si>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</si>
  <si>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</si>
  <si>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</si>
  <si>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</si>
  <si>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</si>
  <si>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</si>
  <si>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</si>
  <si>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</si>
  <si>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</si>
  <si>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</si>
  <si>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</si>
  <si>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</si>
  <si>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</si>
  <si>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</si>
  <si>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</si>
  <si>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</si>
  <si>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</si>
  <si>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</si>
  <si>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</si>
  <si>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</si>
  <si>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</si>
  <si>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</si>
  <si>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</si>
  <si>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</si>
  <si>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</si>
  <si>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</si>
  <si>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</si>
  <si>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</si>
  <si>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</si>
  <si>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</si>
  <si>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</si>
  <si>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</si>
  <si>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</si>
  <si>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</si>
  <si>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</si>
  <si>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</si>
  <si>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</si>
  <si>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</si>
  <si>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</si>
  <si>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</si>
  <si>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</si>
  <si>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</si>
  <si>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</si>
  <si>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</si>
  <si>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</si>
  <si>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</si>
  <si>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</si>
  <si>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</si>
  <si>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</si>
  <si>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</si>
  <si>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</si>
  <si>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</si>
  <si>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</si>
  <si>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</si>
  <si>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</si>
  <si>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</si>
  <si>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</si>
  <si>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</si>
  <si>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</si>
  <si>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</si>
  <si>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</si>
  <si>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</si>
  <si>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</si>
  <si>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</si>
  <si>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</si>
  <si>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</si>
  <si>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</si>
  <si>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</si>
  <si>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</si>
  <si>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</si>
  <si>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</si>
  <si>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</si>
  <si>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</si>
  <si>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</si>
  <si>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</si>
  <si>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</si>
  <si>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</si>
  <si>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</si>
  <si>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</si>
  <si>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</si>
  <si>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</si>
  <si>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</si>
  <si>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</si>
  <si>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</si>
  <si>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</si>
  <si>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</si>
  <si>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</si>
  <si>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</si>
  <si>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</si>
  <si>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</si>
  <si>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</si>
  <si>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</si>
  <si>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</si>
  <si>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</si>
  <si>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</si>
  <si>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</si>
  <si>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</si>
  <si>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</si>
  <si>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</si>
  <si>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</si>
  <si>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</si>
  <si>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</si>
  <si>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</si>
  <si>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</si>
  <si>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</si>
  <si>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</si>
  <si>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</si>
  <si>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</si>
  <si>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</si>
  <si>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</si>
  <si>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</si>
  <si>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</si>
  <si>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</si>
  <si>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</si>
  <si>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</si>
  <si>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</si>
  <si>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</si>
  <si>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</si>
  <si>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</si>
  <si>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</si>
  <si>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</si>
  <si>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</si>
  <si>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</si>
  <si>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</si>
  <si>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</si>
  <si>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</si>
  <si>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</si>
  <si>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</si>
  <si>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</si>
  <si>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</si>
  <si>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</si>
  <si>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</si>
  <si>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</si>
  <si>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</si>
  <si>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</si>
  <si>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</si>
  <si>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</si>
  <si>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</si>
  <si>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</si>
  <si>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</si>
  <si>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</si>
  <si>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</si>
  <si>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</si>
  <si>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</si>
  <si>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</si>
  <si>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</si>
  <si>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</si>
  <si>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</si>
  <si>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</si>
  <si>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</si>
  <si>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</si>
  <si>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</si>
  <si>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</si>
  <si>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</si>
  <si>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</si>
  <si>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</si>
  <si>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</si>
  <si>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</si>
  <si>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</si>
  <si>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</si>
  <si>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</si>
  <si>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</si>
  <si>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</si>
  <si>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</si>
  <si>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</si>
  <si>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</si>
  <si>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</si>
  <si>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</si>
  <si>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</si>
  <si>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</si>
  <si>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</si>
  <si>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</si>
  <si>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</si>
  <si>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</si>
  <si>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</si>
  <si>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</si>
  <si>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</si>
  <si>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</si>
  <si>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</si>
  <si>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</si>
  <si>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</si>
  <si>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</si>
  <si>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</si>
  <si>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</si>
  <si>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</si>
  <si>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</si>
  <si>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</si>
  <si>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</si>
  <si>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</si>
  <si>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</si>
  <si>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</si>
  <si>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</si>
  <si>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</si>
  <si>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</si>
  <si>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</si>
  <si>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</si>
  <si>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</si>
  <si>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</si>
  <si>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</si>
  <si>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</si>
  <si>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</si>
  <si>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</si>
  <si>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</si>
  <si>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</si>
  <si>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</si>
  <si>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</si>
  <si>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</si>
  <si>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</si>
  <si>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</si>
  <si>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</si>
  <si>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</si>
  <si>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</si>
  <si>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</si>
  <si>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</si>
  <si>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</si>
  <si>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</si>
  <si>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</si>
  <si>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</si>
  <si>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</si>
  <si>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</si>
  <si>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</si>
  <si>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</si>
  <si>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</si>
  <si>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</si>
  <si>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</si>
  <si>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</si>
  <si>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</si>
  <si>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</si>
  <si>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</si>
  <si>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</si>
  <si>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</si>
  <si>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</si>
  <si>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</si>
  <si>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</si>
  <si>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</si>
  <si>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</si>
  <si>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</si>
  <si>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</si>
  <si>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</si>
  <si>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</si>
  <si>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</si>
  <si>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</si>
  <si>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</si>
  <si>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</si>
  <si>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</si>
  <si>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</si>
  <si>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</si>
  <si>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</si>
  <si>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</si>
  <si>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</si>
  <si>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</si>
  <si>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</si>
  <si>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</si>
  <si>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</si>
  <si>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</si>
  <si>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</si>
  <si>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</si>
  <si>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</si>
  <si>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</si>
  <si>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</si>
  <si>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</si>
  <si>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</si>
  <si>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</si>
  <si>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</si>
  <si>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</si>
  <si>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</si>
  <si>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</si>
  <si>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</si>
  <si>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</si>
  <si>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</si>
  <si>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</si>
  <si>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</si>
  <si>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</si>
  <si>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</si>
  <si>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</si>
  <si>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</si>
  <si>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</si>
  <si>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</si>
  <si>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</si>
  <si>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</si>
  <si>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</si>
  <si>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</si>
  <si>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</si>
  <si>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</si>
  <si>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</si>
  <si>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</si>
  <si>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</si>
  <si>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</si>
  <si>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</si>
  <si>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</si>
  <si>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</si>
  <si>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</si>
  <si>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</si>
  <si>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</si>
  <si>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</si>
  <si>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</si>
  <si>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</si>
  <si>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</si>
  <si>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</si>
  <si>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</si>
  <si>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</si>
  <si>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</si>
  <si>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</si>
  <si>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</si>
  <si>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</si>
  <si>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</si>
  <si>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</si>
  <si>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</si>
  <si>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</si>
  <si>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</si>
  <si>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</si>
  <si>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</si>
  <si>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</si>
  <si>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</si>
  <si>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</si>
  <si>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</si>
  <si>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</si>
  <si>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</si>
  <si>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</si>
  <si>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</si>
  <si>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</si>
  <si>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</si>
  <si>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</si>
  <si>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</si>
  <si>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</si>
  <si>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</si>
  <si>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</si>
  <si>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</si>
  <si>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</si>
  <si>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</si>
  <si>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</si>
  <si>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</si>
  <si>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</si>
  <si>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</si>
  <si>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</si>
  <si>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</si>
  <si>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</si>
  <si>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</si>
  <si>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</si>
  <si>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</si>
  <si>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</si>
  <si>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</si>
  <si>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</si>
  <si>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</si>
  <si>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</si>
  <si>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</si>
  <si>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</si>
  <si>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</si>
  <si>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</si>
  <si>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</si>
  <si>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</si>
  <si>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</si>
  <si>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</si>
  <si>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</si>
  <si>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</si>
  <si>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</si>
  <si>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</si>
  <si>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</si>
  <si>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</si>
  <si>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</si>
  <si>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</si>
  <si>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</si>
  <si>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</si>
  <si>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</si>
  <si>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</si>
  <si>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</si>
  <si>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</si>
  <si>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</si>
  <si>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</si>
  <si>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</si>
  <si>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</si>
  <si>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</si>
  <si>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</si>
  <si>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</si>
  <si>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</si>
  <si>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</si>
  <si>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</si>
  <si>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</si>
  <si>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</si>
  <si>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</si>
  <si>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</si>
  <si>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</si>
  <si>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</si>
  <si>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</si>
  <si>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</si>
  <si>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</si>
  <si>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</si>
  <si>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</si>
  <si>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</si>
  <si>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</si>
  <si>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</si>
  <si>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</si>
  <si>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</si>
  <si>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</si>
  <si>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</si>
  <si>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</si>
  <si>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</si>
  <si>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</si>
  <si>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</si>
  <si>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</si>
  <si>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</si>
  <si>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</si>
  <si>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</si>
  <si>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</si>
  <si>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</si>
  <si>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</si>
  <si>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</si>
  <si>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</si>
  <si>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</si>
  <si>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</si>
  <si>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</si>
  <si>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</si>
  <si>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</si>
  <si>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</si>
  <si>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</si>
  <si>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</si>
  <si>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</si>
  <si>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</si>
  <si>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</si>
  <si>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</si>
  <si>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</si>
  <si>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</si>
  <si>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</si>
  <si>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</si>
  <si>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</si>
  <si>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</si>
  <si>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</si>
  <si>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</si>
  <si>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</si>
  <si>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</si>
  <si>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</si>
  <si>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</si>
  <si>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</si>
  <si>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</si>
  <si>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</si>
  <si>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</si>
  <si>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</si>
  <si>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</si>
  <si>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</si>
  <si>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</si>
  <si>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</si>
  <si>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</si>
  <si>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</si>
  <si>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</si>
  <si>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</si>
  <si>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</si>
  <si>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</si>
  <si>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</si>
  <si>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</si>
  <si>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</si>
  <si>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</si>
  <si>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</si>
  <si>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</si>
  <si>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</si>
  <si>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</si>
  <si>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</si>
  <si>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</si>
  <si>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</si>
  <si>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</si>
  <si>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</si>
  <si>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</si>
  <si>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</si>
  <si>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</si>
  <si>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</si>
  <si>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</si>
  <si>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</si>
  <si>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</si>
  <si>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</si>
  <si>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</si>
  <si>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</si>
  <si>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</si>
  <si>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</si>
  <si>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</si>
  <si>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</si>
  <si>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</si>
  <si>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</si>
  <si>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</si>
  <si>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</si>
  <si>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</si>
  <si>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</si>
  <si>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</si>
  <si>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</si>
  <si>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</si>
  <si>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</si>
  <si>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</si>
  <si>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</si>
  <si>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</si>
  <si>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</si>
  <si>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</si>
  <si>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</si>
  <si>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</si>
  <si>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</si>
  <si>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</si>
  <si>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</si>
  <si>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</si>
  <si>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</si>
  <si>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</si>
  <si>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</si>
  <si>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</si>
  <si>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</si>
  <si>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</si>
  <si>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</si>
  <si>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</si>
  <si>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</si>
  <si>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</si>
  <si>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</si>
  <si>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</si>
  <si>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</si>
  <si>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</si>
  <si>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</si>
  <si>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</si>
  <si>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</si>
  <si>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</si>
  <si>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</si>
  <si>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</si>
  <si>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</si>
  <si>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</si>
  <si>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</si>
  <si>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</si>
  <si>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</si>
  <si>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</si>
  <si>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</si>
  <si>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</si>
  <si>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</si>
  <si>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</si>
  <si>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</si>
  <si>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</si>
  <si>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</si>
  <si>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</si>
  <si>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</si>
  <si>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</si>
  <si>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</si>
  <si>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</si>
  <si>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</si>
  <si>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</si>
  <si>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</si>
  <si>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</si>
  <si>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</si>
  <si>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</si>
  <si>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</si>
  <si>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</si>
  <si>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</si>
  <si>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</si>
  <si>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</si>
  <si>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</si>
  <si>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</si>
  <si>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</si>
  <si>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</si>
  <si>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</si>
  <si>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</si>
  <si>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</si>
  <si>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</si>
  <si>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</si>
  <si>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</si>
  <si>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</si>
  <si>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</si>
  <si>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</si>
  <si>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</si>
  <si>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</si>
  <si>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</si>
  <si>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</si>
  <si>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</si>
  <si>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</si>
  <si>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</si>
  <si>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</si>
  <si>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</si>
  <si>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</si>
  <si>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</si>
  <si>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</si>
  <si>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</si>
  <si>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</si>
  <si>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</si>
  <si>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</si>
  <si>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</si>
  <si>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</si>
  <si>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</si>
  <si>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</si>
  <si>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</si>
  <si>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</si>
  <si>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</si>
  <si>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</si>
  <si>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</si>
  <si>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</si>
  <si>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</si>
  <si>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</si>
  <si>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</si>
  <si>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</si>
  <si>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</si>
  <si>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</si>
  <si>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</si>
  <si>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</si>
  <si>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</si>
  <si>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</si>
  <si>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</si>
  <si>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</si>
  <si>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</si>
  <si>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</si>
  <si>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</si>
  <si>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</si>
  <si>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</si>
  <si>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</si>
  <si>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</si>
  <si>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</si>
  <si>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</si>
  <si>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</si>
  <si>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</si>
  <si>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</si>
  <si>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</si>
  <si>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</si>
  <si>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</si>
  <si>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</si>
  <si>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</si>
  <si>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</si>
  <si>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</si>
  <si>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</si>
  <si>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</si>
  <si>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</si>
  <si>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</si>
  <si>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</si>
  <si>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</si>
  <si>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</si>
  <si>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</si>
  <si>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</si>
  <si>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</si>
  <si>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</si>
  <si>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</si>
  <si>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</si>
  <si>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</si>
  <si>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</si>
  <si>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</si>
  <si>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</si>
  <si>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</si>
  <si>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</si>
  <si>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</si>
  <si>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</si>
  <si>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</si>
  <si>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</si>
  <si>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</si>
  <si>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</si>
  <si>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</si>
  <si>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</si>
  <si>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</si>
  <si>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</si>
  <si>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</si>
  <si>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</si>
  <si>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</si>
  <si>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</si>
  <si>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</si>
  <si>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</si>
  <si>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</si>
  <si>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</si>
  <si>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</si>
  <si>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</si>
  <si>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</si>
  <si>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</si>
  <si>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</si>
  <si>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</si>
  <si>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</si>
  <si>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</si>
  <si>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</si>
  <si>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</si>
  <si>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</si>
  <si>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</si>
  <si>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</si>
  <si>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</si>
  <si>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</si>
  <si>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</si>
  <si>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</si>
  <si>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</si>
  <si>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</si>
  <si>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</si>
  <si>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</si>
  <si>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</si>
  <si>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</si>
  <si>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</si>
  <si>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</si>
  <si>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</si>
  <si>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</si>
  <si>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</si>
  <si>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</si>
  <si>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</si>
  <si>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</si>
  <si>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</si>
  <si>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</si>
  <si>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</si>
  <si>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</si>
  <si>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</si>
  <si>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</si>
  <si>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</si>
  <si>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</si>
  <si>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</si>
  <si>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</si>
  <si>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</si>
  <si>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</si>
  <si>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</si>
  <si>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</si>
  <si>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</si>
  <si>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</si>
  <si>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</si>
  <si>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</si>
  <si>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</si>
  <si>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</si>
  <si>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</si>
  <si>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</si>
  <si>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</si>
  <si>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</si>
  <si>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</si>
  <si>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</si>
  <si>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</si>
  <si>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</si>
  <si>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</si>
  <si>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</si>
  <si>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</si>
  <si>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</si>
  <si>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</si>
  <si>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</si>
  <si>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</si>
  <si>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</si>
  <si>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</si>
  <si>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</si>
  <si>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</si>
  <si>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</si>
  <si>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</si>
  <si>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</si>
  <si>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</si>
  <si>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</si>
  <si>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</si>
  <si>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</si>
  <si>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</si>
  <si>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</si>
  <si>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</si>
  <si>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</si>
  <si>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</si>
  <si>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</si>
  <si>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</si>
  <si>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</si>
  <si>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</si>
  <si>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</si>
  <si>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</si>
  <si>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</si>
  <si>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</si>
  <si>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</si>
  <si>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</si>
  <si>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</si>
  <si>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</si>
  <si>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</si>
  <si>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</si>
  <si>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</si>
  <si>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</si>
  <si>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</si>
  <si>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</si>
  <si>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</si>
  <si>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</si>
  <si>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</si>
  <si>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</si>
  <si>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</si>
  <si>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</si>
  <si>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</si>
  <si>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</si>
  <si>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</si>
  <si>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</si>
  <si>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</si>
  <si>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</si>
  <si>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</si>
  <si>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</si>
  <si>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</si>
  <si>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</si>
  <si>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</si>
  <si>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</si>
  <si>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</si>
  <si>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</si>
  <si>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</si>
  <si>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</si>
  <si>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</si>
  <si>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</si>
  <si>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</si>
  <si>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</si>
  <si>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</si>
  <si>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</si>
  <si>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</si>
  <si>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</si>
  <si>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</si>
  <si>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</si>
  <si>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</si>
  <si>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</si>
  <si>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</si>
  <si>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</si>
  <si>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</si>
  <si>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</si>
  <si>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</si>
  <si>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</si>
  <si>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</si>
  <si>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</si>
  <si>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</si>
  <si>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</si>
  <si>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</si>
  <si>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</si>
  <si>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</si>
  <si>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</si>
  <si>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</si>
  <si>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</si>
  <si>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</si>
  <si>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</si>
  <si>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</si>
  <si>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</si>
  <si>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</si>
  <si>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</si>
  <si>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</si>
  <si>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</si>
  <si>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</si>
  <si>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</si>
  <si>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</si>
  <si>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</si>
  <si>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</si>
  <si>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</si>
  <si>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</si>
  <si>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</si>
  <si>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</si>
  <si>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</si>
  <si>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</si>
  <si>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</si>
  <si>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</si>
  <si>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</si>
  <si>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</si>
  <si>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</si>
  <si>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</si>
  <si>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</si>
  <si>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</si>
  <si>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</si>
  <si>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</si>
  <si>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</si>
  <si>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</si>
  <si>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</si>
  <si>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</si>
  <si>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</si>
  <si>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</si>
  <si>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</si>
  <si>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</si>
  <si>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</si>
  <si>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</si>
  <si>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</si>
  <si>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</si>
  <si>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</si>
  <si>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</si>
  <si>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</si>
  <si>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</si>
  <si>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</si>
  <si>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</si>
  <si>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</si>
  <si>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</si>
  <si>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</si>
  <si>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</si>
  <si>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</si>
  <si>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</si>
  <si>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</si>
  <si>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</si>
  <si>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</si>
  <si>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</si>
  <si>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</si>
  <si>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</si>
  <si>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</si>
  <si>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</si>
  <si>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</si>
  <si>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</si>
  <si>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</si>
  <si>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</si>
  <si>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</si>
  <si>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</si>
  <si>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</si>
  <si>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</si>
  <si>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</si>
  <si>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</si>
  <si>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</si>
  <si>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</si>
  <si>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</si>
  <si>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</si>
  <si>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</si>
  <si>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</si>
  <si>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</si>
  <si>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</si>
  <si>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</si>
  <si>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</si>
  <si>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</si>
  <si>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</si>
  <si>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</si>
  <si>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</si>
  <si>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</si>
  <si>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</si>
  <si>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</si>
  <si>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</si>
  <si>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</si>
  <si>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</si>
  <si>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</si>
  <si>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</si>
  <si>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</si>
  <si>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</si>
  <si>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</si>
  <si>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</si>
  <si>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</si>
  <si>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</si>
  <si>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</si>
  <si>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</si>
  <si>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</si>
  <si>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</si>
  <si>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</si>
  <si>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</si>
  <si>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</si>
  <si>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</si>
  <si>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</si>
  <si>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</si>
  <si>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</si>
  <si>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</si>
  <si>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</si>
  <si>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</si>
  <si>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</si>
  <si>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</si>
  <si>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</si>
  <si>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</si>
  <si>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</si>
  <si>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</si>
  <si>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</si>
  <si>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</si>
  <si>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</si>
  <si>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</si>
  <si>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</si>
  <si>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</si>
  <si>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</si>
  <si>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</si>
  <si>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</si>
  <si>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</si>
  <si>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</si>
  <si>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</si>
  <si>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</si>
  <si>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</si>
  <si>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</si>
  <si>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</si>
  <si>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</si>
  <si>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</si>
  <si>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</si>
  <si>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</si>
  <si>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</si>
  <si>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</si>
  <si>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</si>
  <si>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</si>
  <si>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</si>
  <si>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</si>
  <si>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</si>
  <si>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</si>
  <si>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</si>
  <si>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</si>
  <si>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</si>
  <si>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</si>
  <si>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</si>
  <si>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</si>
  <si>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</si>
  <si>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</si>
  <si>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</si>
  <si>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</si>
  <si>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</si>
  <si>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</si>
  <si>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</si>
  <si>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</si>
  <si>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</si>
  <si>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</si>
  <si>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</si>
  <si>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</si>
  <si>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</si>
  <si>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</si>
  <si>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</si>
  <si>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</si>
  <si>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</si>
  <si>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</si>
  <si>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</si>
  <si>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</si>
  <si>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</si>
  <si>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</si>
  <si>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</si>
  <si>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</si>
  <si>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</si>
  <si>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</si>
  <si>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</si>
  <si>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</si>
  <si>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</si>
  <si>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</si>
  <si>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</si>
  <si>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</si>
  <si>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</si>
  <si>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</si>
  <si>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</si>
  <si>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</si>
  <si>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</si>
  <si>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</si>
  <si>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</si>
  <si>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</si>
  <si>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</si>
  <si>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</si>
  <si>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</si>
  <si>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</si>
  <si>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</si>
  <si>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</si>
  <si>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</si>
  <si>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</si>
  <si>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</si>
  <si>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</si>
  <si>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</si>
  <si>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</si>
  <si>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</si>
  <si>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</si>
  <si>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</si>
  <si>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</si>
  <si>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</si>
  <si>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</si>
  <si>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</si>
  <si>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</si>
  <si>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</si>
  <si>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</si>
  <si>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</si>
  <si>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</si>
  <si>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</si>
  <si>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</si>
  <si>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</si>
  <si>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</si>
  <si>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</si>
  <si>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</si>
  <si>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</si>
  <si>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</si>
  <si>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</si>
  <si>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</si>
  <si>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</si>
  <si>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</si>
  <si>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</si>
  <si>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</si>
  <si>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</si>
  <si>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</si>
  <si>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</si>
  <si>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</si>
  <si>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</si>
  <si>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</si>
  <si>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</si>
  <si>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</si>
  <si>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</si>
  <si>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</si>
  <si>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</si>
  <si>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</si>
  <si>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</si>
  <si>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</si>
  <si>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</si>
  <si>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</si>
  <si>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</si>
  <si>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</si>
  <si>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</si>
  <si>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</si>
  <si>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</si>
  <si>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</si>
  <si>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</si>
  <si>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</si>
  <si>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</si>
  <si>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</si>
  <si>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</si>
  <si>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</si>
  <si>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</si>
  <si>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</si>
  <si>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</si>
  <si>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</si>
  <si>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</si>
  <si>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</si>
  <si>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</si>
  <si>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</si>
  <si>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</si>
  <si>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</si>
  <si>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</si>
  <si>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</si>
  <si>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</si>
  <si>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</si>
  <si>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</si>
  <si>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</si>
  <si>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</si>
  <si>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</si>
  <si>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</si>
  <si>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</si>
  <si>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</si>
  <si>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</si>
  <si>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</si>
  <si>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</si>
  <si>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</si>
  <si>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</si>
  <si>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</si>
  <si>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</si>
  <si>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</si>
  <si>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</si>
  <si>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</si>
  <si>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</si>
  <si>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</si>
  <si>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</si>
  <si>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</si>
  <si>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</si>
  <si>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</si>
  <si>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</si>
  <si>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</si>
  <si>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</si>
  <si>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</si>
  <si>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</si>
  <si>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</si>
  <si>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</si>
  <si>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</si>
  <si>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</si>
  <si>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</si>
  <si>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</si>
  <si>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</si>
  <si>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</si>
  <si>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</si>
  <si>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</si>
  <si>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</si>
  <si>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</si>
  <si>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</si>
  <si>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</si>
  <si>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</si>
  <si>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</si>
  <si>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</si>
  <si>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</si>
  <si>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</si>
  <si>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</si>
  <si>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</si>
  <si>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</si>
  <si>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</si>
  <si>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</si>
  <si>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</si>
  <si>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</si>
  <si>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</si>
  <si>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</si>
  <si>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</si>
  <si>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</si>
  <si>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</si>
  <si>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</si>
  <si>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</si>
  <si>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</si>
  <si>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</si>
  <si>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</si>
  <si>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</si>
  <si>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</si>
  <si>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</si>
  <si>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</si>
  <si>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</si>
  <si>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</si>
  <si>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</si>
  <si>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</si>
  <si>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</si>
  <si>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</si>
  <si>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</si>
  <si>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</si>
  <si>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</si>
  <si>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</si>
  <si>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</si>
  <si>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</si>
  <si>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</si>
  <si>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</si>
  <si>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</si>
  <si>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</si>
  <si>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</si>
  <si>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</si>
  <si>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</si>
  <si>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</si>
  <si>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</si>
  <si>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</si>
  <si>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</si>
  <si>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</si>
  <si>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</si>
  <si>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</si>
  <si>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</si>
  <si>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</si>
  <si>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</si>
  <si>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</si>
  <si>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</si>
  <si>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</si>
  <si>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</si>
  <si>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</si>
  <si>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</si>
  <si>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</si>
  <si>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</si>
  <si>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</si>
  <si>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</si>
  <si>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</si>
  <si>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</si>
  <si>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</si>
  <si>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</si>
  <si>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</si>
  <si>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</si>
  <si>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</si>
  <si>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</si>
  <si>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</si>
  <si>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</si>
  <si>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</si>
  <si>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</si>
  <si>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</si>
  <si>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</si>
  <si>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</si>
  <si>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</si>
  <si>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</si>
  <si>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</si>
  <si>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</si>
  <si>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</si>
  <si>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</si>
  <si>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</si>
  <si>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</si>
  <si>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</si>
  <si>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</si>
  <si>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</si>
  <si>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</si>
  <si>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</si>
  <si>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</si>
  <si>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</si>
  <si>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</si>
  <si>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</si>
  <si>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</si>
  <si>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</si>
  <si>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</si>
  <si>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</si>
  <si>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</si>
  <si>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</si>
  <si>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</si>
  <si>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</si>
  <si>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</si>
  <si>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</si>
  <si>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</si>
  <si>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</si>
  <si>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</si>
  <si>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</si>
  <si>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</si>
  <si>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</si>
  <si>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</si>
  <si>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</si>
  <si>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</si>
  <si>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</si>
  <si>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</si>
  <si>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</si>
  <si>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</si>
  <si>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</si>
  <si>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</si>
  <si>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</si>
  <si>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</si>
  <si>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</si>
  <si>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</si>
  <si>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</si>
  <si>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</si>
  <si>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</si>
  <si>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</si>
  <si>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</si>
  <si>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</si>
  <si>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</si>
  <si>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</si>
  <si>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</si>
  <si>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</si>
  <si>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</si>
  <si>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</si>
  <si>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</si>
  <si>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</si>
  <si>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</si>
  <si>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</si>
  <si>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</si>
  <si>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</si>
  <si>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</si>
  <si>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</si>
  <si>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</si>
  <si>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</si>
  <si>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</si>
  <si>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</si>
  <si>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</si>
  <si>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</si>
  <si>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</si>
  <si>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</si>
  <si>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</si>
  <si>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</si>
  <si>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</si>
  <si>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</si>
  <si>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</si>
  <si>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</si>
  <si>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</si>
  <si>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</si>
  <si>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</si>
  <si>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</si>
  <si>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</si>
  <si>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</si>
  <si>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</si>
  <si>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</si>
  <si>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</si>
  <si>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</si>
  <si>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</si>
  <si>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</si>
  <si>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</si>
  <si>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</si>
  <si>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</si>
  <si>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</si>
  <si>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</si>
  <si>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</si>
  <si>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</si>
  <si>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</si>
  <si>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</si>
  <si>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</si>
  <si>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</si>
  <si>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</si>
  <si>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</si>
  <si>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</si>
  <si>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</si>
  <si>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</si>
  <si>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</si>
  <si>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</si>
  <si>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</si>
  <si>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</si>
  <si>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</si>
  <si>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</si>
  <si>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</si>
  <si>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</si>
  <si>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</si>
  <si>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</si>
  <si>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</si>
  <si>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</si>
  <si>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</si>
  <si>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</si>
  <si>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</si>
  <si>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</si>
  <si>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</si>
  <si>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</si>
  <si>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</si>
  <si>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</si>
  <si>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</si>
  <si>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</si>
  <si>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</si>
  <si>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</si>
  <si>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</si>
  <si>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</si>
  <si>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</si>
  <si>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</si>
  <si>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</si>
  <si>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</si>
  <si>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</si>
  <si>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</si>
  <si>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</si>
  <si>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</si>
  <si>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</si>
  <si>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</si>
  <si>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</si>
  <si>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</si>
  <si>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</si>
  <si>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</si>
  <si>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</si>
  <si>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</si>
  <si>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</si>
  <si>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</si>
  <si>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</si>
  <si>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</si>
  <si>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</si>
  <si>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</si>
  <si>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</si>
  <si>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</si>
  <si>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</si>
  <si>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</si>
  <si>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</si>
  <si>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</si>
  <si>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</si>
  <si>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</si>
  <si>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</si>
  <si>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</si>
  <si>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</si>
  <si>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</si>
  <si>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</si>
  <si>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</si>
  <si>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</si>
  <si>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</si>
  <si>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</si>
  <si>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</si>
  <si>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</si>
  <si>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</si>
  <si>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</si>
  <si>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</si>
  <si>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</si>
  <si>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</si>
  <si>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</si>
  <si>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</si>
  <si>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</si>
  <si>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</si>
  <si>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</si>
  <si>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</si>
  <si>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</si>
  <si>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</si>
  <si>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</si>
  <si>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</si>
  <si>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</si>
  <si>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</si>
  <si>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</si>
  <si>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</si>
  <si>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</si>
  <si>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</si>
  <si>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</si>
  <si>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</si>
  <si>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</si>
  <si>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</si>
  <si>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</si>
  <si>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</si>
  <si>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</si>
  <si>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</si>
  <si>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</si>
  <si>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</si>
  <si>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</si>
  <si>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</si>
  <si>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</si>
  <si>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</si>
  <si>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</si>
  <si>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</si>
  <si>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</si>
  <si>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</si>
  <si>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</si>
  <si>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</si>
  <si>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</si>
  <si>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</si>
  <si>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</si>
  <si>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</si>
  <si>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</si>
  <si>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</si>
  <si>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</si>
  <si>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</si>
  <si>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</si>
  <si>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</si>
  <si>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</si>
  <si>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</si>
  <si>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</si>
  <si>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</si>
  <si>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</si>
  <si>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</si>
  <si>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</si>
  <si>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</si>
  <si>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</si>
  <si>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</si>
  <si>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</si>
  <si>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</si>
  <si>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</si>
  <si>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</si>
  <si>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</si>
  <si>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</si>
  <si>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</si>
  <si>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</si>
  <si>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</si>
  <si>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</si>
  <si>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</si>
  <si>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</si>
  <si>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</si>
  <si>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</si>
  <si>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</si>
  <si>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</si>
  <si>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</si>
  <si>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</si>
  <si>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</si>
  <si>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</si>
  <si>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</si>
  <si>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</si>
  <si>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</si>
  <si>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</si>
  <si>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</si>
  <si>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</si>
  <si>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</si>
  <si>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</si>
  <si>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</si>
  <si>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</si>
  <si>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</si>
  <si>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</si>
  <si>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</si>
  <si>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</si>
  <si>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</si>
  <si>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</si>
  <si>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</si>
  <si>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</si>
  <si>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</si>
  <si>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</si>
  <si>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</si>
  <si>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</si>
  <si>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</si>
  <si>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</si>
  <si>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</si>
  <si>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</si>
  <si>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</si>
  <si>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</si>
  <si>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</si>
  <si>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</si>
  <si>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</si>
  <si>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</si>
  <si>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</si>
  <si>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</si>
  <si>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</si>
  <si>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</si>
  <si>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</si>
  <si>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</si>
  <si>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</si>
  <si>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</si>
  <si>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</si>
  <si>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</si>
  <si>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</si>
  <si>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</si>
  <si>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</si>
  <si>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</si>
  <si>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</si>
  <si>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</si>
  <si>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</si>
  <si>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</si>
  <si>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</si>
  <si>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</si>
  <si>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</si>
  <si>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</si>
  <si>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</si>
  <si>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</si>
  <si>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</si>
  <si>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</si>
  <si>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</si>
  <si>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</si>
  <si>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</si>
  <si>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</si>
  <si>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</si>
  <si>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</si>
  <si>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</si>
  <si>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</si>
  <si>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</si>
  <si>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</si>
  <si>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</si>
  <si>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</si>
  <si>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</si>
  <si>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</si>
  <si>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</si>
  <si>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</si>
  <si>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</si>
  <si>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</si>
  <si>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</si>
  <si>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</si>
  <si>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</si>
  <si>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</si>
  <si>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</si>
  <si>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</si>
  <si>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</si>
  <si>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</si>
  <si>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</si>
  <si>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</si>
  <si>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</si>
  <si>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</si>
  <si>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</si>
  <si>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</si>
  <si>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</si>
  <si>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</si>
  <si>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</si>
  <si>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</si>
  <si>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</si>
  <si>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</si>
  <si>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</si>
  <si>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</si>
  <si>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</si>
  <si>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</si>
  <si>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</si>
  <si>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</si>
  <si>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</si>
  <si>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</si>
  <si>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</si>
  <si>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</si>
  <si>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</si>
  <si>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</si>
  <si>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</si>
  <si>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</si>
  <si>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</si>
  <si>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</si>
  <si>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</si>
  <si>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</si>
  <si>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</si>
  <si>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</si>
  <si>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</si>
  <si>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</si>
  <si>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</si>
  <si>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</si>
  <si>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</si>
  <si>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</si>
  <si>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</si>
  <si>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</si>
  <si>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</si>
  <si>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</si>
  <si>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</si>
  <si>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</si>
  <si>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</si>
  <si>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</si>
  <si>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</si>
  <si>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</si>
  <si>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</si>
  <si>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</si>
  <si>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</si>
  <si>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</si>
  <si>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</si>
  <si>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</si>
  <si>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</si>
  <si>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</si>
  <si>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</si>
  <si>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</si>
  <si>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</si>
  <si>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</si>
  <si>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</si>
  <si>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</si>
  <si>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</si>
  <si>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</si>
  <si>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</si>
  <si>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</si>
  <si>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</si>
  <si>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</si>
  <si>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</si>
  <si>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</si>
  <si>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</si>
  <si>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</si>
  <si>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</si>
  <si>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</si>
  <si>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</si>
  <si>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</si>
  <si>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</si>
  <si>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</si>
  <si>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</si>
  <si>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</si>
  <si>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</si>
  <si>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</si>
  <si>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</si>
  <si>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</si>
  <si>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</si>
  <si>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</si>
  <si>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</si>
  <si>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</si>
  <si>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</si>
  <si>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</si>
  <si>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</si>
  <si>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</si>
  <si>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</si>
  <si>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</si>
  <si>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</si>
  <si>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</si>
  <si>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</si>
  <si>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</si>
  <si>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</si>
  <si>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</si>
  <si>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</si>
  <si>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</si>
  <si>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</si>
  <si>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</si>
  <si>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</si>
  <si>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</si>
  <si>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</si>
  <si>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</si>
  <si>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</si>
  <si>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</si>
  <si>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</si>
  <si>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</si>
  <si>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</si>
  <si>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</si>
  <si>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</si>
  <si>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</si>
  <si>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</si>
  <si>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</si>
  <si>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</si>
  <si>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</si>
  <si>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</si>
  <si>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</si>
  <si>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</si>
  <si>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</si>
  <si>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</si>
  <si>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</si>
  <si>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</si>
  <si>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</si>
  <si>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</si>
  <si>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</si>
  <si>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</si>
  <si>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</si>
  <si>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</si>
  <si>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</si>
  <si>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</si>
  <si>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</si>
  <si>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</si>
  <si>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</si>
  <si>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</si>
  <si>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</si>
  <si>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</si>
  <si>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</si>
  <si>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</si>
  <si>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</si>
  <si>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</si>
  <si>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</si>
  <si>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</si>
  <si>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</si>
  <si>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</si>
  <si>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</si>
  <si>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</si>
  <si>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</si>
  <si>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</si>
  <si>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</si>
  <si>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</si>
  <si>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</si>
  <si>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</si>
  <si>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</si>
  <si>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</si>
  <si>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</si>
  <si>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</si>
  <si>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</si>
  <si>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</si>
  <si>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</si>
  <si>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</si>
  <si>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</si>
  <si>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</si>
  <si>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</si>
  <si>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</si>
  <si>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</si>
  <si>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</si>
  <si>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</si>
  <si>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</si>
  <si>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</si>
  <si>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</si>
  <si>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</si>
  <si>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</si>
  <si>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</si>
  <si>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</si>
  <si>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</si>
  <si>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</si>
  <si>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</si>
  <si>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</si>
  <si>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</si>
  <si>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</si>
  <si>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</si>
  <si>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</si>
  <si>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</si>
  <si>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</si>
  <si>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</si>
  <si>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</si>
  <si>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</si>
  <si>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</si>
  <si>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</si>
  <si>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</si>
  <si>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</si>
  <si>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</si>
  <si>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</si>
  <si>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</si>
  <si>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</si>
  <si>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</si>
  <si>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</si>
  <si>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</si>
  <si>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</si>
  <si>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</si>
  <si>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</si>
  <si>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</si>
  <si>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</si>
  <si>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</si>
  <si>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</si>
  <si>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</si>
  <si>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</si>
  <si>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</si>
  <si>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</si>
  <si>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</si>
  <si>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</si>
  <si>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</si>
  <si>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</si>
  <si>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</si>
  <si>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</si>
  <si>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</si>
  <si>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</si>
  <si>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</si>
  <si>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</si>
  <si>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</si>
  <si>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</si>
  <si>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</si>
  <si>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</si>
  <si>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</si>
  <si>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</si>
  <si>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</si>
  <si>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</si>
  <si>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</si>
  <si>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</si>
  <si>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</si>
  <si>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</si>
  <si>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</si>
  <si>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</si>
  <si>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</si>
  <si>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</si>
  <si>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</si>
  <si>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</si>
  <si>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</si>
  <si>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</si>
  <si>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</si>
  <si>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</si>
  <si>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</si>
  <si>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</si>
  <si>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</si>
  <si>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</si>
  <si>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</si>
  <si>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</si>
  <si>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</si>
  <si>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</si>
  <si>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</si>
  <si>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</si>
  <si>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</si>
  <si>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</si>
  <si>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</si>
  <si>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</si>
  <si>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</si>
  <si>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</si>
  <si>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</si>
  <si>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</si>
  <si>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</si>
  <si>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</si>
  <si>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</si>
  <si>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</si>
  <si>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</si>
  <si>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</si>
  <si>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</si>
  <si>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</si>
  <si>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</si>
  <si>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</si>
  <si>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</si>
  <si>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</si>
  <si>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</si>
  <si>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</si>
  <si>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</si>
  <si>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</si>
  <si>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</si>
  <si>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</si>
  <si>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</si>
  <si>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</si>
  <si>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</si>
  <si>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</si>
  <si>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</si>
  <si>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</si>
  <si>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</si>
  <si>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</si>
  <si>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</si>
  <si>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</si>
  <si>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</si>
  <si>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</si>
  <si>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</si>
  <si>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</si>
  <si>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</si>
  <si>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</si>
  <si>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</si>
  <si>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</si>
  <si>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</si>
  <si>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</si>
  <si>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</si>
  <si>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</si>
  <si>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</si>
  <si>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</si>
  <si>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</si>
  <si>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</si>
  <si>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</si>
  <si>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</si>
  <si>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</si>
  <si>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</si>
  <si>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</si>
  <si>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</si>
  <si>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</si>
  <si>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</si>
  <si>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</si>
  <si>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</si>
  <si>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</si>
  <si>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</si>
  <si>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</si>
  <si>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</si>
  <si>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</si>
  <si>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</si>
  <si>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</si>
  <si>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</si>
  <si>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</si>
  <si>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</si>
  <si>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</si>
  <si>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</si>
  <si>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</si>
  <si>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</si>
  <si>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</si>
  <si>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</si>
  <si>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</si>
  <si>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</si>
  <si>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</si>
  <si>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</si>
  <si>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</si>
  <si>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</si>
  <si>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</si>
  <si>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</si>
  <si>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</si>
  <si>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</si>
  <si>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</si>
  <si>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</si>
  <si>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</si>
  <si>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</si>
  <si>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</si>
  <si>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</si>
  <si>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</si>
  <si>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</si>
  <si>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</si>
  <si>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</si>
  <si>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</si>
  <si>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</si>
  <si>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</si>
  <si>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</si>
  <si>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PCM-20251006-00001106</t>
  </si>
  <si>
    <t xml:space="preserve">ETA 90 mins </t>
  </si>
  <si>
    <t>PCM-20251006-00001181</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</si>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</sst>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4" totalsRowShown="0" headerRowDxfId="15" dataDxfId="14" headerRowBorderDxfId="12" tableBorderDxfId="13">
  <autoFilter ref="A1:L2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273.5939528935196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45936.542378819446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45936.542378819446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45936.542378819446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45936.542378819446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45936.542378819446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45936.542378819446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45936.542378819446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45936.542378819446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45936.542378819446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45936.542378819446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45936.542378819446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45936.542378819446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45936.542378819446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45936.542378819446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45936.542378819446</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45936.542378819446</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45936.542378819446</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45936.542378819446</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45936.542378819446</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45936.542378819446</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45936.542378819446</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45936.542378819446</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45936.542378819446</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45936.542378819446</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45936.542378819446</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45936.542378819446</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45936.542378819446</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45936.542378819446</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45936.542378819446</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45936.542378819446</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45936.542378819446</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45936.542378819446</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45936.542378819446</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45936.542378819446</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45936.542378819446</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45936.542378819446</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45936.542378819446</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45936.542378819446</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45936.542378819446</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45936.542378819446</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45936.542378819446</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45936.542378819446</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45936.542378819446</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45936.542378819446</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45936.542378819446</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45936.542378819446</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45936.542378819446</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45936.542378819446</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45936.542378819446</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45936.542378819446</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45936.542378819446</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45936.542378819446</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45936.542378819446</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45936.542378819446</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45936.542378819446</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45936.542378819446</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45936.542378819446</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45936.542378819446</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45936.542378819446</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45936.542378819446</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45936.542378819446</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45936.542378819446</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45936.542378819446</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45936.542378819446</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45936.542378819446</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45936.542378819446</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45936.542378819446</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45936.542378819446</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45936.542378819446</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45936.542378819446</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45936.542378819446</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45936.542378819446</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45936.542378819446</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45936.542378819446</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45936.542378819446</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45936.542378819446</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45936.542378819446</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45936.542378819446</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45936.542378819446</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45936.542378819446</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45936.542378819446</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45936.542378819446</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45936.542378819446</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45936.542378819446</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45936.542378819446</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45936.542378819446</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45936.542378819446</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45936.542378819446</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45936.542378819446</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45936.542378819446</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45936.542378819446</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45936.542378819446</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45936.542378819446</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45936.542378819446</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45936.542378819446</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45936.542378819446</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45936.542378819446</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45936.542378819446</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45936.542378819446</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45936.542378819446</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45936.542378819446</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E53D5C8E-8DB9-4F05-976F-98C661520F5D}"/>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129.81529548611434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111.54254085648427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6.3570949074346572E-2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45936.542378819446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45936.542378819446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45936.542378819446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45936.542378819446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45936.542378819446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45936.542378819446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45936.542378819446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45936.542378819446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45936.542378819446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45936.542378819446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45936.542378819446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45936.542378819446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45936.542378819446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45936.542378819446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45936.542378819446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45936.542378819446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45936.542378819446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45936.542378819446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45936.542378819446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45936.542378819446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45936.542378819446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45936.542378819446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45936.542378819446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45936.542378819446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45936.542378819446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45936.542378819446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45936.542378819446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45936.542378819446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45936.542378819446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45936.542378819446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45936.542378819446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45936.542378819446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45936.542378819446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45936.542378819446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45936.542378819446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45936.542378819446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45936.542378819446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45936.542378819446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45936.542378819446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45936.542378819446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45936.542378819446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45936.542378819446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45936.542378819446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45936.542378819446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45936.542378819446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45936.542378819446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45936.542378819446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45936.542378819446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45936.542378819446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45936.542378819446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45936.542378819446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45936.542378819446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45936.542378819446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45936.542378819446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45936.542378819446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45936.542378819446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45936.542378819446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45936.542378819446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45936.542378819446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45936.542378819446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45936.542378819446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45936.542378819446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45936.542378819446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45936.542378819446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45936.542378819446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45936.542378819446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45936.542378819446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45936.542378819446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45936.542378819446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45936.542378819446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45936.542378819446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45936.542378819446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45936.542378819446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45936.542378819446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45936.542378819446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45936.542378819446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45936.542378819446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45936.542378819446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45936.542378819446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45936.542378819446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45936.542378819446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45936.542378819446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45936.542378819446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45936.542378819446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45936.542378819446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45936.542378819446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45936.542378819446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45936.542378819446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45936.542378819446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45936.542378819446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45936.542378819446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45936.542378819446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45936.542378819446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45936.542378819446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45936.542378819446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45936.542378819446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45936.542378819446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45936.542378819446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45936.542378819446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45936.542378819446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45936.542378819446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45936.542378819446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45936.542378819446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45936.542378819446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45936.542378819446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45936.542378819446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45936.542378819446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45936.542378819446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45936.542378819446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45936.542378819446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45936.542378819446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45936.542378819446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45936.542378819446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45936.542378819446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45936.542378819446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45936.542378819446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45936.542378819446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45936.542378819446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45936.542378819446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45936.542378819446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45936.542378819446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45936.542378819446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45936.542378819446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45936.542378819446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45936.542378819446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45936.542378819446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45936.542378819446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45936.542378819446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45936.542378819446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45936.542378819446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45936.542378819446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45936.542378819446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45936.542378819446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45936.542378819446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45936.542378819446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45936.542378819446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45936.542378819446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45936.542378819446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45936.542378819446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45936.542378819446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45936.542378819446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45936.542378819446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45936.542378819446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45936.542378819446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45936.542378819446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45936.542378819446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45936.542378819446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45936.542378819446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45936.542378819446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45936.542378819446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45936.542378819446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45936.542378819446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45936.542378819446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45936.542378819446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45936.542378819446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45936.542378819446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45936.542378819446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45936.542378819446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45936.542378819446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45936.542378819446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45936.542378819446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45936.542378819446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45936.542378819446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45936.542378819446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45936.542378819446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45936.542378819446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45936.542378819446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45936.542378819446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45936.542378819446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45936.542378819446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45936.542378819446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45936.542378819446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45936.542378819446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45936.542378819446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45936.542378819446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45936.542378819446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45936.542378819446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45936.542378819446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45936.542378819446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45936.542378819446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45936.542378819446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45936.542378819446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45936.542378819446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45936.542378819446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45936.542378819446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45936.542378819446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45936.542378819446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45936.542378819446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45936.542378819446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45936.542378819446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45936.542378819446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45936.542378819446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45936.542378819446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45936.542378819446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45936.542378819446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45936.542378819446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45936.542378819446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45936.542378819446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45936.542378819446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45936.542378819446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45936.542378819446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45936.542378819446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45936.542378819446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45936.542378819446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45936.542378819446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45936.542378819446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45936.542378819446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45936.542378819446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45936.542378819446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45936.542378819446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45936.542378819446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45936.542378819446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45936.542378819446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45936.542378819446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45936.542378819446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45936.542378819446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45936.542378819446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45936.542378819446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45936.542378819446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45936.542378819446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45936.542378819446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45936.542378819446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45936.542378819446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45936.542378819446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45936.542378819446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45936.542378819446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45936.542378819446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45936.542378819446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45936.542378819446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45936.542378819446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45936.542378819446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45936.542378819446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45936.542378819446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45936.542378819446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45936.542378819446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45936.542378819446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45936.542378819446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45936.542378819446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45936.542378819446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45936.542378819446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45936.542378819446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45936.542378819446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45936.542378819446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45936.542378819446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45936.542378819446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45936.542378819446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45936.542378819446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45936.542378819446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45936.542378819446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45936.542378819446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45936.542378819446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45936.542378819446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45936.542378819446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45936.542378819446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45936.542378819446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45936.542378819446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45936.542378819446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45936.542378819446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45936.542378819446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45936.542378819446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45936.542378819446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45936.542378819446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45936.542378819446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45936.542378819446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45936.542378819446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45936.542378819446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45936.542378819446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45936.542378819446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45936.542378819446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45936.542378819446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45936.542378819446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45936.542378819446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45936.542378819446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45936.542378819446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45936.542378819446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45936.542378819446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45936.542378819446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45936.542378819446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45936.542378819446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45936.542378819446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45936.542378819446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45936.542378819446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45936.542378819446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45936.542378819446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45936.542378819446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45936.542378819446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45936.542378819446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45936.542378819446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45936.542378819446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45936.542378819446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45936.542378819446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45936.542378819446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45936.542378819446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45936.542378819446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45936.542378819446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45936.542378819446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45936.542378819446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45936.542378819446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45936.542378819446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45936.542378819446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45936.542378819446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45936.542378819446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45936.542378819446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45936.542378819446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45936.542378819446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45936.542378819446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45936.542378819446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45936.542378819446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45936.542378819446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45936.542378819446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45936.542378819446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45936.542378819446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45936.542378819446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45936.542378819446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45936.542378819446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45936.542378819446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45936.542378819446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45936.542378819446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45936.542378819446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45936.542378819446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45936.542378819446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45936.542378819446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45936.542378819446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45936.542378819446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45936.542378819446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45936.542378819446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45936.542378819446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45936.542378819446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45936.542378819446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45936.542378819446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45936.542378819446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45936.542378819446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45936.542378819446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45936.542378819446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45936.542378819446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45936.542378819446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45936.542378819446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45936.542378819446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45936.542378819446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45936.542378819446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45936.542378819446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45936.542378819446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45936.542378819446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45936.542378819446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45936.542378819446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45936.542378819446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45936.542378819446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45936.542378819446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45936.542378819446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45936.542378819446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45936.542378819446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45936.542378819446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45936.542378819446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45936.542378819446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45936.542378819446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45936.542378819446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45936.542378819446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45936.542378819446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45936.542378819446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45936.542378819446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45936.542378819446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45936.542378819446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45936.542378819446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45936.542378819446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45936.542378819446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45936.542378819446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45936.542378819446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45936.542378819446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45936.542378819446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45936.542378819446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45936.542378819446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45936.542378819446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45936.542378819446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45936.542378819446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45936.542378819446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45936.542378819446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45936.542378819446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45936.542378819446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45936.542378819446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45936.542378819446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45936.542378819446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45936.542378819446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45936.542378819446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45936.542378819446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45936.542378819446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45936.542378819446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45936.542378819446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45936.542378819446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45936.542378819446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45936.542378819446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45936.542378819446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45936.542378819446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45936.542378819446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45936.542378819446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45936.542378819446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45936.542378819446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45936.542378819446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45936.542378819446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45936.542378819446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45936.542378819446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45936.542378819446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45936.542378819446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45936.542378819446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45936.542378819446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45936.542378819446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45936.542378819446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45936.542378819446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45936.542378819446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45936.542378819446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45936.542378819446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45936.542378819446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45936.542378819446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45936.542378819446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45936.542378819446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45936.542378819446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45936.542378819446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45936.542378819446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45936.542378819446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45936.542378819446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45936.542378819446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45936.542378819446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45936.542378819446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45936.542378819446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45936.542378819446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45936.542378819446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45936.542378819446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45936.542378819446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45936.542378819446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45936.542378819446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45936.542378819446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45936.542378819446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45936.542378819446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45936.542378819446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45936.542378819446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45936.542378819446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45936.542378819446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45936.542378819446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45936.542378819446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45936.542378819446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45936.542378819446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45936.542378819446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45936.542378819446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45936.542378819446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45936.542378819446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45936.542378819446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45936.542378819446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45936.542378819446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45936.542378819446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45936.542378819446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45936.542378819446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45936.542378819446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45936.542378819446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45936.542378819446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45936.542378819446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45936.542378819446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45936.542378819446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45936.542378819446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45936.542378819446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45936.542378819446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45936.542378819446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45936.542378819446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45936.542378819446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45936.542378819446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45936.542378819446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45936.542378819446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45936.542378819446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45936.542378819446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45936.542378819446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45936.542378819446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45936.542378819446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45936.542378819446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45936.542378819446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45936.542378819446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45936.542378819446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45936.542378819446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45936.542378819446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45936.542378819446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45936.542378819446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45936.542378819446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45936.542378819446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45936.542378819446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45936.542378819446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45936.542378819446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45936.542378819446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45936.542378819446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45936.542378819446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45936.542378819446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45936.542378819446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45936.542378819446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45936.542378819446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45936.542378819446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45936.542378819446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45936.542378819446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45936.542378819446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45936.542378819446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45936.542378819446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45936.542378819446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45936.542378819446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45936.542378819446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45936.542378819446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45936.542378819446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45936.542378819446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45936.542378819446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45936.542378819446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45936.542378819446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45936.542378819446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45936.542378819446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45936.542378819446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45936.542378819446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45936.542378819446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45936.542378819446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45936.542378819446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45936.542378819446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45936.542378819446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45936.542378819446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45936.542378819446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45936.542378819446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45936.542378819446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45936.542378819446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45936.542378819446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45936.542378819446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45936.542378819446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45936.542378819446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45936.542378819446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45936.542378819446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45936.542378819446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45936.542378819446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45936.542378819446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45936.542378819446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45936.542378819446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45936.542378819446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45936.542378819446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45936.542378819446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45936.542378819446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45936.542378819446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45936.542378819446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45936.542378819446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45936.542378819446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45936.542378819446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45936.542378819446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45936.542378819446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45936.542378819446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45936.542378819446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45936.542378819446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45936.542378819446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45936.542378819446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45936.542378819446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45936.542378819446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45936.542378819446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45936.542378819446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45936.542378819446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45936.542378819446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45936.542378819446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45936.542378819446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45936.542378819446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45936.542378819446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45936.542378819446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45936.542378819446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45936.542378819446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45936.542378819446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45936.542378819446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45936.542378819446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45936.542378819446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45936.542378819446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45936.542378819446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45936.542378819446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45936.542378819446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45936.542378819446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45936.542378819446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45936.542378819446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45936.542378819446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45936.542378819446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45936.542378819446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45936.542378819446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45936.542378819446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45936.542378819446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45936.542378819446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45936.542378819446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45936.542378819446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45936.542378819446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45936.542378819446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45936.542378819446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45936.542378819446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45936.542378819446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45936.542378819446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45936.542378819446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45936.542378819446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45936.542378819446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45936.542378819446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45936.542378819446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45936.542378819446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45936.542378819446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45936.542378819446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45936.542378819446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45936.542378819446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45936.542378819446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45936.542378819446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45936.542378819446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45936.542378819446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45936.542378819446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45936.542378819446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45936.542378819446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45936.542378819446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45936.542378819446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45936.542378819446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45936.542378819446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45936.542378819446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45936.542378819446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45936.542378819446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45936.542378819446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45936.542378819446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45936.542378819446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45936.542378819446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45936.542378819446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45936.542378819446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45936.542378819446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45936.542378819446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45936.542378819446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45936.542378819446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45936.542378819446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45936.542378819446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45936.542378819446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45936.542378819446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45936.542378819446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45936.542378819446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45936.542378819446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45936.542378819446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45936.542378819446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45936.542378819446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45936.542378819446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45936.542378819446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45936.542378819446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45936.542378819446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45936.542378819446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45936.542378819446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45936.542378819446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45936.542378819446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45936.542378819446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45936.542378819446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45936.542378819446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45936.542378819446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45936.542378819446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45936.542378819446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45936.542378819446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45936.542378819446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45936.542378819446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45936.542378819446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45936.542378819446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45936.542378819446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45936.542378819446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45936.542378819446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45936.542378819446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45936.542378819446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45936.542378819446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45936.542378819446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45936.542378819446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45936.542378819446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45936.542378819446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45936.542378819446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45936.542378819446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45936.542378819446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45936.542378819446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45936.542378819446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45936.542378819446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45936.542378819446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45936.542378819446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45936.542378819446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45936.542378819446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45936.542378819446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45936.542378819446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45936.542378819446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45936.542378819446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45936.542378819446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45936.542378819446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45936.542378819446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45936.542378819446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45936.542378819446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45936.542378819446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45936.542378819446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45936.542378819446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45936.542378819446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45936.542378819446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45936.542378819446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45936.542378819446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45936.542378819446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45936.542378819446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45936.542378819446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45936.542378819446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45936.542378819446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45936.542378819446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45936.542378819446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45936.542378819446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45936.542378819446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45936.542378819446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45936.542378819446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45936.542378819446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45936.542378819446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45936.542378819446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45936.542378819446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45936.542378819446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45936.542378819446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45936.542378819446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45936.542378819446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45936.542378819446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45936.542378819446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45936.542378819446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45936.542378819446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45936.542378819446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45936.542378819446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45936.542378819446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45936.542378819446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45936.542378819446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45936.542378819446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45936.542378819446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45936.542378819446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45936.542378819446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45936.542378819446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45936.542378819446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45936.542378819446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45936.542378819446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45936.542378819446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45936.542378819446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45936.542378819446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45936.542378819446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45936.542378819446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45936.542378819446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45936.542378819446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45936.542378819446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45936.542378819446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45936.542378819446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45936.542378819446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45936.542378819446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45936.542378819446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45936.542378819446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45936.542378819446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45936.542378819446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45936.542378819446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45936.542378819446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45936.542378819446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45936.542378819446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45936.542378819446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45936.542378819446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45936.542378819446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45936.542378819446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45936.542378819446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45936.542378819446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45936.542378819446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45936.542378819446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45936.542378819446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45936.542378819446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45936.542378819446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45936.542378819446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45936.542378819446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45936.542378819446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45936.542378819446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45936.542378819446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45936.542378819446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45936.542378819446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45936.542378819446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45936.542378819446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45936.542378819446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45936.542378819446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45936.542378819446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45936.542378819446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45936.542378819446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45936.542378819446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45936.542378819446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45936.542378819446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45936.542378819446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45936.542378819446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45936.542378819446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45936.542378819446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45936.542378819446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45936.542378819446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45936.542378819446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45936.542378819446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45936.542378819446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45936.542378819446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45936.542378819446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45936.542378819446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45936.542378819446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45936.542378819446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45936.542378819446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45936.542378819446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45936.542378819446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45936.542378819446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45936.542378819446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45936.542378819446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45936.542378819446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45936.542378819446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45936.542378819446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45936.542378819446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45936.542378819446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45936.542378819446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45936.542378819446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45936.542378819446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45936.542378819446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45936.542378819446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45936.542378819446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45936.542378819446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45936.542378819446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45936.542378819446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45936.542378819446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45936.542378819446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45936.542378819446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45936.542378819446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45936.542378819446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45936.542378819446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45936.542378819446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45936.542378819446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45936.542378819446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45936.542378819446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45936.542378819446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45936.542378819446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45936.542378819446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45936.542378819446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45936.542378819446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45936.542378819446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45936.542378819446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45936.542378819446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45936.542378819446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45936.542378819446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45936.542378819446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45936.542378819446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45936.542378819446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45936.542378819446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45936.542378819446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45936.542378819446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45936.542378819446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45936.542378819446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45936.542378819446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45936.542378819446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45936.542378819446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45936.542378819446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45936.542378819446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45936.542378819446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45936.542378819446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45936.542378819446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45936.542378819446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45936.542378819446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45936.542378819446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45936.542378819446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45936.542378819446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45936.542378819446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45936.542378819446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45936.542378819446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45936.542378819446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45936.542378819446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45936.542378819446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45936.542378819446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45936.542378819446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45936.542378819446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45936.542378819446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45936.542378819446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45936.542378819446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45936.542378819446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45936.542378819446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45936.542378819446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45936.542378819446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45936.542378819446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45936.542378819446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45936.542378819446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45936.542378819446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45936.542378819446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45936.542378819446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45936.542378819446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45936.542378819446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45936.542378819446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45936.542378819446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45936.542378819446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45936.542378819446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45936.542378819446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45936.542378819446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45936.542378819446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45936.542378819446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45936.542378819446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45936.542378819446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45936.542378819446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45936.542378819446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45936.542378819446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45936.542378819446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45936.542378819446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45936.542378819446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45936.542378819446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45936.542378819446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45936.542378819446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45936.542378819446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45936.542378819446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45936.542378819446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45936.542378819446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45936.542378819446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45936.542378819446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45936.542378819446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45936.542378819446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45936.542378819446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45936.542378819446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45936.542378819446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45936.542378819446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45936.542378819446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45936.542378819446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45936.542378819446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45936.542378819446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45936.542378819446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45936.542378819446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45936.542378819446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45936.542378819446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45936.542378819446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45936.542378819446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45936.542378819446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45936.542378819446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45936.542378819446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45936.542378819446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45936.542378819446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45936.542378819446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45936.542378819446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45936.542378819446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45936.542378819446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45936.542378819446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45936.542378819446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45936.542378819446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45936.542378819446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45936.542378819446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45936.542378819446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45936.542378819446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45936.542378819446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45936.542378819446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45936.542378819446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45936.542378819446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45936.542378819446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45936.542378819446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45936.542378819446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45936.542378819446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45936.542378819446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45936.542378819446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45936.542378819446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45936.542378819446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45936.542378819446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45936.542378819446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45936.542378819446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45936.542378819446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45936.542378819446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45936.542378819446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45936.542378819446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45936.542378819446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45936.542378819446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45936.542378819446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45936.542378819446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45936.542378819446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45936.542378819446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45936.542378819446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45936.542378819446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45936.542378819446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45936.542378819446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45936.542378819446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45936.542378819446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45936.542378819446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45936.542378819446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45936.542378819446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45936.542378819446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45936.542378819446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45936.542378819446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45936.542378819446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45936.542378819446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45936.542378819446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45936.542378819446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45936.542378819446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45936.542378819446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45936.542378819446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45936.542378819446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45936.542378819446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45936.542378819446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45936.542378819446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45936.542378819446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45936.542378819446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45936.542378819446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45936.542378819446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45936.542378819446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45936.542378819446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45936.542378819446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45936.542378819446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45936.542378819446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45936.542378819446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45936.542378819446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45936.542378819446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45936.542378819446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45936.542378819446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45936.542378819446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45936.542378819446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45936.542378819446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45936.542378819446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45936.542378819446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45936.542378819446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45936.542378819446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45936.542378819446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45936.542378819446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45936.542378819446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45936.542378819446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45936.542378819446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45936.542378819446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45936.542378819446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45936.542378819446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45936.542378819446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45936.542378819446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45936.542378819446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45936.542378819446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45936.542378819446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45936.542378819446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45936.542378819446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45936.542378819446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45936.542378819446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45936.542378819446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45936.542378819446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45936.542378819446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45936.542378819446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45936.542378819446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45936.542378819446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45936.542378819446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45936.542378819446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45936.542378819446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45936.542378819446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45936.542378819446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45936.542378819446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45936.542378819446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45936.542378819446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45936.542378819446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45936.542378819446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45936.542378819446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45936.542378819446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45936.542378819446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45936.542378819446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45936.542378819446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45936.542378819446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45936.542378819446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45936.542378819446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45936.542378819446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45936.542378819446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45936.542378819446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45936.542378819446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45936.542378819446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45936.542378819446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45936.542378819446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45936.542378819446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45936.542378819446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45936.542378819446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45936.542378819446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45936.542378819446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45936.542378819446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45936.542378819446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45936.542378819446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45936.542378819446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45936.542378819446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45936.542378819446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45936.542378819446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45936.542378819446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45936.542378819446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45936.542378819446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45936.542378819446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45936.542378819446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45936.542378819446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45936.542378819446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45936.542378819446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45936.542378819446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45936.542378819446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45936.542378819446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45936.542378819446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45936.542378819446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45936.542378819446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45936.542378819446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45936.542378819446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45936.542378819446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45936.542378819446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45936.542378819446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45936.542378819446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45936.542378819446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45936.542378819446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45936.542378819446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45936.542378819446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45936.542378819446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45936.542378819446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45936.542378819446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45936.542378819446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45936.542378819446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45936.542378819446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45936.542378819446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45936.542378819446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45936.542378819446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45936.542378819446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45936.542378819446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45936.542378819446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45936.542378819446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45936.542378819446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45936.542378819446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45936.542378819446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45936.542378819446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45936.542378819446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45936.542378819446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45936.542378819446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45936.542378819446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45936.542378819446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45936.542378819446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45936.542378819446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45936.542378819446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45936.542378819446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45936.542378819446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45936.542378819446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45936.542378819446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45936.542378819446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45936.542378819446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45936.542378819446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45936.542378819446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45936.542378819446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45936.542378819446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45936.542378819446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45936.542378819446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45936.542378819446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45936.542378819446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45936.542378819446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45936.542378819446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45936.542378819446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45936.542378819446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45936.542378819446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45936.542378819446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45936.542378819446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45936.542378819446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45936.542378819446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45936.542378819446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45936.542378819446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45936.542378819446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45936.542378819446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45936.542378819446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45936.542378819446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45936.542378819446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45936.542378819446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45936.542378819446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45936.542378819446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45936.542378819446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45936.542378819446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45936.542378819446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45936.542378819446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45936.542378819446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45936.542378819446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45936.542378819446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45936.542378819446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45936.542378819446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45936.542378819446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45936.542378819446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45936.542378819446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45936.542378819446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45936.542378819446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45936.542378819446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45936.542378819446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45936.542378819446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45936.542378819446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45936.542378819446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45936.542378819446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45936.542378819446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45936.542378819446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45936.542378819446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45936.542378819446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45936.542378819446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45936.542378819446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45936.542378819446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45936.542378819446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45936.542378819446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45936.542378819446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45936.542378819446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45936.542378819446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45936.542378819446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45936.542378819446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45936.542378819446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45936.542378819446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45936.542378819446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45936.542378819446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45936.542378819446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45936.542378819446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45936.542378819446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45936.542378819446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45936.542378819446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45936.542378819446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45936.542378819446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45936.542378819446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45936.542378819446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45936.542378819446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45936.542378819446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45936.542378819446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45936.542378819446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45936.542378819446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45936.542378819446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45936.542378819446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45936.542378819446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45936.542378819446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45936.542378819446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45936.542378819446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45936.542378819446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45936.542378819446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45936.542378819446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45936.542378819446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45936.542378819446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45936.542378819446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45936.542378819446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45936.542378819446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45936.542378819446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45936.542378819446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45936.542378819446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45936.542378819446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45936.542378819446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45936.542378819446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45936.542378819446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45936.542378819446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45936.542378819446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45936.542378819446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45936.542378819446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45936.542378819446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45936.542378819446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45936.542378819446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45936.542378819446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45936.542378819446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45936.542378819446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45936.542378819446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45936.542378819446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45936.542378819446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45936.542378819446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45936.542378819446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45936.542378819446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45936.542378819446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45936.542378819446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45936.542378819446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45936.542378819446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45936.542378819446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45936.542378819446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45936.542378819446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45936.542378819446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45936.542378819446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45936.542378819446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45936.542378819446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45936.542378819446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45936.542378819446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45936.542378819446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45936.542378819446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45936.542378819446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45936.542378819446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45936.542378819446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45936.542378819446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45936.542378819446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45936.542378819446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45936.542378819446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45936.542378819446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45936.542378819446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45936.542378819446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45936.542378819446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45936.542378819446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45936.542378819446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45936.542378819446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45936.542378819446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45936.542378819446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45936.542378819446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45936.542378819446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45936.542378819446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45936.542378819446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45936.542378819446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45936.542378819446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45936.542378819446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45936.542378819446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45936.542378819446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45936.542378819446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45936.542378819446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45936.542378819446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45936.542378819446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45936.542378819446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45936.542378819446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45936.542378819446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45936.542378819446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45936.542378819446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45936.542378819446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45936.542378819446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45936.542378819446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45936.542378819446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45936.542378819446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45936.542378819446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45936.542378819446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45936.542378819446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45936.542378819446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45936.542378819446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45936.542378819446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45936.542378819446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45936.542378819446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45936.542378819446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45936.542378819446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45936.542378819446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45936.542378819446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45936.542378819446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45936.542378819446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45936.542378819446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45936.542378819446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45936.542378819446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45936.542378819446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45936.542378819446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45936.542378819446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45936.542378819446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45936.542378819446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45936.542378819446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45936.542378819446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45936.542378819446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45936.542378819446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45936.542378819446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45936.542378819446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45936.542378819446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45936.542378819446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45936.542378819446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45936.542378819446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45936.542378819446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45936.542378819446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45936.542378819446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45936.542378819446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45936.542378819446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45936.542378819446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45936.542378819446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45936.542378819446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45936.542378819446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45936.542378819446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45936.542378819446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45936.542378819446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45936.542378819446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45936.542378819446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45936.542378819446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45936.542378819446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45936.542378819446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45936.542378819446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45936.542378819446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45936.542378819446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45936.542378819446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45936.542378819446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45936.542378819446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45936.542378819446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45936.542378819446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45936.542378819446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45936.542378819446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45936.542378819446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45936.542378819446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45936.542378819446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45936.542378819446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45936.542378819446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45936.542378819446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45936.542378819446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45936.542378819446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45936.542378819446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45936.542378819446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45936.542378819446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45936.542378819446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45936.542378819446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45936.542378819446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45936.542378819446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45936.542378819446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45936.542378819446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45936.542378819446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45936.542378819446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45936.542378819446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45936.542378819446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45936.542378819446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45936.542378819446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45936.542378819446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45936.542378819446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45936.542378819446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45936.542378819446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45936.542378819446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45936.542378819446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45936.542378819446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45936.542378819446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45936.542378819446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45936.542378819446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45936.542378819446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45936.542378819446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45936.542378819446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45936.542378819446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45936.542378819446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45936.542378819446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45936.542378819446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45936.542378819446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45936.542378819446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45936.542378819446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45936.542378819446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45936.542378819446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45936.542378819446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45936.542378819446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45936.542378819446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45936.542378819446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45936.542378819446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45936.542378819446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45936.542378819446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45936.542378819446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45936.542378819446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45936.542378819446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45936.542378819446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45936.542378819446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45936.542378819446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45936.542378819446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45936.542378819446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45936.542378819446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45936.542378819446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45936.542378819446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45936.542378819446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45936.542378819446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45936.542378819446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45936.542378819446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45936.542378819446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45936.542378819446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45936.542378819446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45936.542378819446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45936.542378819446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45936.542378819446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45936.542378819446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45936.542378819446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45936.542378819446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45936.542378819446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45936.542378819446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45936.542378819446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45936.542378819446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45936.542378819446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45936.542378819446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45936.542378819446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45936.542378819446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45936.542378819446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45936.542378819446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45936.542378819446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45936.542378819446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45936.542378819446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45936.542378819446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45936.542378819446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45936.542378819446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45936.542378819446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45936.542378819446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45936.542378819446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45936.542378819446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45936.542378819446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45936.542378819446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45936.542378819446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45936.542378819446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45936.542378819446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45936.542378819446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45936.542378819446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45936.542378819446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45936.542378819446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45936.542378819446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45936.542378819446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45936.542378819446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45936.542378819446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45936.542378819446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45936.542378819446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45936.542378819446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45936.542378819446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45936.542378819446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45936.542378819446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45936.542378819446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45936.542378819446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45936.542378819446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45936.542378819446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45936.542378819446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45936.542378819446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45936.542378819446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45936.542378819446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45936.542378819446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45936.542378819446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45936.542378819446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45936.542378819446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45936.542378819446</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233.06166122684954</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1.3854343749990221</v>
      </c>
      <c r="H3" s="113">
        <v>45935.07104166667</v>
      </c>
      <c r="I3" s="110" t="str">
        <f>IFERROR(VLOOKUP(D3,DB!A:F,6,0),"")</f>
        <v>Generator-SG</v>
      </c>
      <c r="J3" s="110" t="str">
        <f>IFERROR(VLOOKUP(D3,DB!A:G,7,0),"")</f>
        <v>Good</v>
      </c>
      <c r="K3" s="115" t="s">
        <v>39055</v>
      </c>
      <c r="L3" s="107" t="str">
        <f>IFERROR(VLOOKUP(D3,DB!A:I,9,0),"")</f>
        <v>Latis</v>
      </c>
    </row>
    <row r="4" spans="1:16" ht="15" customHeight="1">
      <c r="A4" s="140" t="s">
        <v>39056</v>
      </c>
      <c r="B4" s="140" t="str">
        <f>IFERROR(VLOOKUP(D4,DB!A:K,11,0),"")</f>
        <v>R4</v>
      </c>
      <c r="C4" s="141">
        <v>1</v>
      </c>
      <c r="D4" s="142" t="s">
        <v>22659</v>
      </c>
      <c r="E4" s="143" t="s">
        <v>39043</v>
      </c>
      <c r="F4" s="144">
        <v>45936.499837962961</v>
      </c>
      <c r="G4" s="145">
        <f ca="1">IFERROR(NOW()-F4,"")</f>
        <v>4.2540856484265532E-2</v>
      </c>
      <c r="H4" s="144">
        <v>45936.488935185182</v>
      </c>
      <c r="I4" s="140" t="str">
        <f>IFERROR(VLOOKUP(D4,DB!A:F,6,0),"")</f>
        <v>SCECO</v>
      </c>
      <c r="J4" s="140" t="str">
        <f>IFERROR(VLOOKUP(D4,DB!A:G,7,0),"")</f>
        <v>Dead</v>
      </c>
      <c r="K4" s="147" t="s">
        <v>39057</v>
      </c>
      <c r="L4" s="142" t="str">
        <f>IFERROR(VLOOKUP(D4,DB!A:I,9,0),"")</f>
        <v>Latis</v>
      </c>
    </row>
    <row r="5" spans="1:16" ht="15" customHeight="1">
      <c r="A5" s="140"/>
      <c r="B5" s="140" t="str">
        <f>IFERROR(VLOOKUP(D5,DB!A:K,11,0),"")</f>
        <v/>
      </c>
      <c r="C5" s="141"/>
      <c r="D5" s="142"/>
      <c r="E5" s="143"/>
      <c r="F5" s="144"/>
      <c r="G5" s="145">
        <f ca="1">IFERROR(NOW()-F5,"")</f>
        <v>45936.542378819446</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45936.542378819446</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45936.542378819446</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45936.542378819446</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45936.542378819446</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45936.542378819446</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45936.542378819446</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45936.542378819446</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45936.542378819446</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45936.542378819446</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45936.542378819446</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45936.542378819446</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45936.542378819446</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45936.542378819446</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45936.542378819446</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45936.542378819446</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45936.542378819446</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45936.542378819446</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45936.542378819446</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45936.542378819446</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45936.542378819446</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45936.542378819446</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45936.542378819446</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45936.542378819446</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45936.542378819446</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45936.542378819446</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45936.542378819446</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45936.542378819446</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45936.542378819446</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45936.542378819446</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45936.542378819446</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45936.542378819446</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45936.542378819446</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45936.542378819446</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45936.542378819446</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45936.542378819446</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45936.542378819446</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45936.542378819446</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45936.542378819446</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45936.542378819446</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45936.542378819446</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45936.542378819446</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45936.542378819446</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45936.542378819446</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45936.542378819446</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45936.542378819446</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45936.542378819446</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45936.542378819446</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45936.542378819446</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45936.542378819446</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45936.542378819446</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45936.542378819446</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45936.542378819446</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45936.542378819446</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45936.542378819446</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45936.542378819446</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45936.542378819446</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45936.542378819446</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45936.542378819446</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45936.542378819446</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45936.542378819446</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45936.542378819446</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45936.542378819446</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45936.542378819446</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45936.542378819446</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45936.542378819446</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45936.542378819446</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45936.542378819446</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45936.542378819446</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45936.542378819446</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45936.542378819446</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45936.542378819446</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45936.542378819446</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45936.542378819446</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45936.542378819446</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45936.542378819446</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45936.542378819446</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45936.542378819446</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45936.542378819446</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45936.542378819446</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45936.542378819446</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45936.542378819446</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45936.542378819446</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45936.542378819446</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45936.542378819446</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45936.542378819446</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45936.542378819446</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45936.542378819446</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45936.542378819446</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45936.542378819446</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45936.542378819446</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45936.542378819446</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45936.542378819446</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45936.542378819446</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45936.542378819446</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45936.542378819446</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45936.542378819446</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45936.542378819446</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45936.542378819446</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45936.542378819446</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45936.542378819446</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45936.542378819446</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45936.542378819446</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45936.542378819446</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45936.542378819446</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45936.542378819446</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45936.542378819446</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45936.542378819446</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45936.542378819446</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45936.542378819446</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45936.542378819446</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45936.542378819446</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45936.542378819446</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45936.542378819446</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45936.542378819446</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45936.542378819446</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45936.542378819446</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45936.542378819446</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45936.542378819446</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45936.542378819446</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45936.542378819446</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45936.542378819446</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45936.542378819446</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45936.542378819446</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45936.542378819446</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45936.542378819446</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45936.542378819446</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45936.542378819446</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45936.542378819446</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45936.542378819446</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45936.542378819446</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45936.542378819446</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45936.542378819446</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45936.542378819446</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45936.542378819446</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45936.542378819446</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45936.542378819446</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45936.542378819446</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45936.542378819446</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45936.542378819446</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45936.542378819446</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45936.542378819446</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45936.542378819446</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45936.542378819446</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45936.542378819446</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45936.542378819446</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45936.542378819446</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45936.542378819446</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45936.542378819446</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45936.542378819446</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45936.542378819446</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45936.542378819446</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45936.542378819446</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45936.542378819446</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45936.542378819446</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45936.542378819446</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45936.542378819446</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45936.542378819446</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45936.542378819446</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45936.542378819446</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45936.542378819446</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45936.542378819446</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45936.542378819446</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45936.542378819446</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45936.542378819446</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45936.542378819446</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45936.542378819446</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45936.542378819446</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45936.542378819446</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45936.542378819446</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45936.542378819446</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45936.542378819446</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45936.542378819446</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45936.542378819446</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45936.542378819446</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45936.542378819446</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45936.542378819446</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45936.542378819446</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45936.542378819446</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45936.542378819446</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45936.542378819446</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45936.542378819446</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45936.542378819446</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45936.542378819446</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45936.542378819446</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45936.542378819446</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45936.542378819446</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45936.542378819446</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45936.542378819446</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45936.542378819446</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45936.542378819446</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45936.542378819446</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45936.542378819446</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45936.542378819446</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45936.542378819446</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45936.542378819446</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45936.542378819446</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45936.542378819446</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45936.542378819446</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45936.542378819446</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45936.542378819446</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45936.542378819446</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45936.542378819446</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45936.542378819446</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45936.542378819446</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45936.542378819446</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45936.542378819446</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45936.542378819446</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45936.542378819446</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45936.542378819446</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45936.542378819446</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45936.542378819446</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45936.542378819446</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45936.542378819446</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45936.542378819446</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45936.542378819446</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45936.542378819446</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45936.542378819446</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45936.542378819446</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45936.542378819446</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45936.542378819446</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45936.542378819446</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45936.542378819446</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45936.542378819446</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45936.542378819446</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45936.542378819446</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45936.542378819446</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45936.542378819446</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45936.542378819446</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45936.542378819446</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45936.542378819446</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45936.542378819446</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45936.542378819446</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45936.542378819446</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45936.542378819446</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45936.542378819446</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45936.542378819446</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45936.542378819446</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45936.542378819446</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45936.542378819446</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45936.542378819446</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45936.542378819446</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45936.542378819446</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45936.542378819446</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45936.542378819446</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45936.542378819446</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45936.542378819446</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45936.542378819446</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45936.542378819446</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45936.542378819446</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45936.542378819446</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45936.542378819446</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45936.542378819446</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45936.542378819446</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45936.542378819446</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45936.542378819446</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45936.542378819446</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45936.542378819446</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45936.542378819446</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45936.542378819446</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45936.542378819446</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45936.542378819446</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45936.542378819446</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45936.542378819446</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45936.542378819446</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45936.542378819446</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45936.542378819446</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45936.542378819446</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45936.542378819446</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45936.542378819446</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45936.542378819446</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45936.542378819446</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45936.542378819446</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45936.542378819446</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45936.542378819446</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45936.542378819446</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45936.542378819446</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45936.542378819446</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45936.542378819446</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45936.542378819446</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45936.542378819446</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45936.542378819446</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45936.542378819446</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45936.542378819446</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45936.542378819446</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45936.542378819446</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45936.542378819446</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45936.542378819446</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45936.542378819446</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45936.542378819446</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45936.542378819446</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45936.542378819446</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45936.542378819446</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45936.542378819446</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45936.542378819446</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45936.542378819446</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45936.542378819446</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45936.542378819446</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45936.542378819446</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45936.542378819446</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45936.542378819446</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45936.542378819446</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45936.542378819446</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45936.542378819446</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45936.542378819446</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45936.542378819446</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45936.542378819446</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45936.542378819446</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45936.542378819446</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45936.542378819446</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45936.542378819446</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45936.542378819446</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45936.542378819446</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45936.542378819446</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45936.542378819446</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45936.542378819446</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45936.542378819446</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45936.542378819446</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45936.542378819446</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45936.542378819446</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45936.542378819446</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45936.542378819446</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45936.542378819446</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45936.542378819446</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45936.542378819446</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45936.542378819446</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45936.542378819446</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45936.542378819446</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45936.542378819446</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45936.542378819446</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45936.542378819446</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45936.542378819446</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45936.542378819446</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45936.542378819446</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45936.542378819446</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45936.542378819446</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45936.542378819446</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45936.542378819446</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45936.542378819446</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45936.542378819446</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45936.542378819446</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45936.542378819446</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45936.542378819446</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45936.542378819446</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45936.542378819446</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45936.542378819446</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45936.542378819446</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45936.542378819446</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45936.542378819446</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45936.542378819446</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45936.542378819446</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45936.542378819446</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45936.542378819446</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45936.542378819446</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45936.542378819446</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45936.542378819446</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45936.542378819446</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45936.542378819446</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45936.542378819446</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45936.542378819446</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45936.542378819446</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45936.542378819446</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45936.542378819446</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45936.542378819446</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45936.542378819446</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45936.542378819446</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45936.542378819446</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45936.542378819446</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45936.542378819446</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45936.542378819446</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45936.542378819446</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45936.542378819446</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45936.542378819446</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45936.542378819446</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45936.542378819446</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45936.542378819446</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45936.542378819446</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45936.542378819446</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45936.542378819446</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45936.542378819446</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45936.542378819446</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45936.542378819446</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45936.542378819446</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45936.542378819446</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45936.542378819446</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45936.542378819446</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45936.542378819446</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45936.542378819446</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45936.542378819446</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45936.542378819446</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45936.542378819446</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45936.542378819446</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45936.542378819446</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45936.542378819446</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45936.542378819446</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45936.542378819446</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45936.542378819446</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45936.542378819446</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45936.542378819446</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45936.542378819446</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45936.542378819446</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45936.542378819446</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45936.542378819446</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45936.542378819446</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45936.542378819446</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45936.542378819446</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45936.542378819446</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45936.542378819446</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45936.542378819446</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45936.542378819446</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45936.542378819446</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45936.542378819446</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45936.542378819446</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45936.542378819446</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45936.542378819446</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45936.542378819446</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45936.542378819446</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45936.542378819446</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45936.542378819446</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45936.542378819446</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45936.542378819446</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45936.542378819446</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45936.542378819446</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45936.542378819446</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45936.542378819446</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45936.542378819446</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45936.542378819446</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45936.542378819446</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45936.542378819446</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45936.542378819446</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45936.542378819446</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45936.542378819446</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45936.542378819446</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45936.542378819446</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45936.542378819446</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45936.542378819446</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45936.542378819446</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45936.542378819446</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45936.542378819446</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45936.542378819446</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45936.542378819446</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45936.542378819446</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45936.542378819446</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45936.542378819446</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45936.542378819446</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45936.542378819446</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45936.542378819446</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45936.542378819446</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45936.542378819446</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45936.542378819446</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45936.542378819446</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45936.542378819446</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45936.542378819446</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45936.542378819446</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45936.542378819446</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45936.542378819446</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45936.542378819446</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45936.542378819446</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45936.542378819446</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45936.542378819446</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45936.542378819446</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45936.542378819446</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45936.542378819446</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45936.542378819446</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45936.542378819446</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45936.542378819446</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45936.542378819446</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45936.542378819446</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45936.542378819446</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45936.542378819446</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45936.542378819446</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45936.542378819446</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45936.542378819446</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45936.542378819446</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45936.542378819446</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45936.542378819446</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45936.542378819446</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45936.542378819446</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45936.542378819446</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45936.542378819446</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45936.542378819446</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45936.542378819446</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45936.542378819446</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45936.542378819446</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45936.542378819446</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45936.542378819446</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45936.542378819446</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45936.542378819446</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45936.542378819446</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45936.542378819446</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44.710318634257419</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10.353501504629094</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45936.542378819446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45936.542378819446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45936.542378819446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45936.542378819446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45936.542378819446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45936.542378819446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45936.542378819446</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45936.542378819446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45936.542378819446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45936.542378819446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45936.542378819446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45936.542378819446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45936.542378819446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45936.542378819446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45936.542378819446</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45936.542378819446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45936.542378819446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45936.542378819446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45936.542378819446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45936.542378819446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45936.542378819446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45936.542378819446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45936.542378819446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45936.542378819446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45936.542378819446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45936.542378819446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45936.542378819446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45936.542378819446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45936.542378819446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45936.542378819446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45936.542378819446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45936.542378819446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45936.542378819446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45936.542378819446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45936.542378819446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45936.542378819446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45936.542378819446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45936.542378819446</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45936.542378819446</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45936.542378819446</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45936.542378819446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45936.542378819446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45936.542378819446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45936.542378819446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45936.542378819446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45936.542378819446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45936.542378819446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45936.542378819446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45936.542378819446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45936.542378819446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45936.542378819446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45936.542378819446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45936.542378819446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45936.542378819446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45936.542378819446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45936.542378819446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45936.542378819446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45936.542378819446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45936.542378819446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45936.542378819446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45936.542378819446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45936.542378819446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45936.542378819446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45936.542378819446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45936.542378819446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45936.542378819446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45936.542378819446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45936.542378819446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45936.542378819446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45936.542378819446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45936.542378819446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45936.542378819446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45936.542378819446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45936.542378819446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45936.542378819446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45936.542378819446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45936.542378819446</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45936.542378819446</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45936.542378819446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45936.542378819446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45936.542378819446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45936.542378819446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45936.542378819446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45936.542378819446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45936.542378819446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45936.542378819446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45936.542378819446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45936.542378819446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45936.542378819446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45936.542378819446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45936.542378819446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45936.542378819446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45936.542378819446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45936.542378819446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45936.542378819446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45936.542378819446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45936.542378819446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45936.542378819446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45936.542378819446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45936.542378819446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45936.542378819446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45936.542378819446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45936.542378819446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45936.542378819446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45936.542378819446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45936.542378819446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45936.542378819446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45936.542378819446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45936.542378819446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45936.542378819446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45936.542378819446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45936.542378819446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45936.542378819446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45936.542378819446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45936.542378819446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45936.542378819446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45936.542378819446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45936.542378819446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45936.542378819446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45936.542378819446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45936.542378819446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45936.542378819446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45936.542378819446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45936.542378819446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45936.542378819446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45936.542378819446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45936.542378819446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45936.542378819446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45936.542378819446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45936.542378819446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45936.542378819446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45936.542378819446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45936.542378819446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45936.542378819446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45936.542378819446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45936.542378819446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45936.542378819446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45936.542378819446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45936.542378819446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45936.542378819446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45936.542378819446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45936.542378819446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45936.542378819446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45936.542378819446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45936.542378819446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45936.542378819446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45936.542378819446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45936.542378819446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45936.542378819446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45936.542378819446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45936.542378819446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45936.542378819446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45936.542378819446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45936.542378819446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45936.542378819446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45936.542378819446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45936.542378819446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45936.542378819446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45936.542378819446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45936.542378819446</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45936.542378819446</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4"/>
  <sheetViews>
    <sheetView workbookViewId="0">
      <selection activeCell="D10" sqref="D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9.7695315972232493</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45936.542378819446</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2.6614065972244134</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1.6001334490720183</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45936.542378819446</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2</v>
      </c>
      <c r="D7" s="120" t="s">
        <v>35247</v>
      </c>
      <c r="E7" s="123" t="s">
        <v>38964</v>
      </c>
      <c r="F7" s="162">
        <v>45936.498611111114</v>
      </c>
      <c r="G7" s="89">
        <f ca="1">IFERROR(NOW()-F7,"-")</f>
        <v>4.3767708331870381E-2</v>
      </c>
      <c r="H7" s="124">
        <v>45936.492696759262</v>
      </c>
      <c r="I7" s="120" t="str">
        <f>IFERROR(VLOOKUP(D7,DB!A:F,6,0),"")</f>
        <v>SCECO</v>
      </c>
      <c r="J7" s="119" t="str">
        <f>IFERROR(VLOOKUP(D7,DB!A:G,7,0),"")</f>
        <v>Vandalized</v>
      </c>
      <c r="K7" s="125" t="s">
        <v>39070</v>
      </c>
      <c r="L7" s="126" t="str">
        <f>IFERROR(VLOOKUP(D7,DB!A:I,9,0),"")</f>
        <v>Latis</v>
      </c>
    </row>
    <row r="8" spans="1:16383" ht="31.5" customHeight="1">
      <c r="A8" s="121" t="s">
        <v>39071</v>
      </c>
      <c r="B8" s="120" t="str">
        <f>IFERROR(VLOOKUP(D8,DB!A:K,11,0),"")</f>
        <v>R6</v>
      </c>
      <c r="C8" s="122">
        <v>3</v>
      </c>
      <c r="D8" s="120" t="s">
        <v>32993</v>
      </c>
      <c r="E8" s="123" t="s">
        <v>38964</v>
      </c>
      <c r="F8" s="124">
        <v>45936.527256944442</v>
      </c>
      <c r="G8" s="89">
        <f ca="1">IFERROR(NOW()-F8,"-")</f>
        <v>1.5121875003387686E-2</v>
      </c>
      <c r="H8" s="124">
        <v>45936.507511574076</v>
      </c>
      <c r="I8" s="120" t="str">
        <f>IFERROR(VLOOKUP(D8,DB!A:F,6,0),"")</f>
        <v>SCECO</v>
      </c>
      <c r="J8" s="119" t="str">
        <f>IFERROR(VLOOKUP(D8,DB!A:G,7,0),"")</f>
        <v>Dead</v>
      </c>
      <c r="K8" s="125" t="s">
        <v>39072</v>
      </c>
      <c r="L8" s="126" t="str">
        <f>IFERROR(VLOOKUP(D8,DB!A:I,9,0),"")</f>
        <v>Latis</v>
      </c>
    </row>
    <row r="9" spans="1:16383" ht="31.5" customHeight="1">
      <c r="A9" s="121"/>
      <c r="B9" s="120" t="str">
        <f>IFERROR(VLOOKUP(D9,DB!A:K,11,0),"")</f>
        <v/>
      </c>
      <c r="C9" s="122"/>
      <c r="D9" s="120"/>
      <c r="E9" s="123"/>
      <c r="F9" s="124"/>
      <c r="G9" s="89">
        <f ca="1">IFERROR(NOW()-F9,"-")</f>
        <v>45936.542378819446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45936.542378819446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45936.542378819446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45936.542378819446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45936.542378819446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45936.542378819446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45936.542378819446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45936.542378819446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45936.542378819446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45936.542378819446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45936.542378819446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45936.542378819446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45936.542378819446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45936.542378819446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45936.542378819446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45936.542378819446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45936.542378819446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45936.542378819446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45936.542378819446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45936.542378819446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45936.542378819446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45936.542378819446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45936.542378819446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45936.542378819446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45936.542378819446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45936.542378819446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45936.542378819446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45936.542378819446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45936.542378819446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45936.542378819446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45936.542378819446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45936.542378819446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45936.542378819446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45936.542378819446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45936.542378819446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45936.542378819446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45936.542378819446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45936.542378819446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45936.542378819446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45936.542378819446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45936.542378819446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45936.542378819446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45936.542378819446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45936.542378819446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45936.542378819446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45936.542378819446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45936.542378819446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45936.542378819446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45936.542378819446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45936.542378819446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45936.542378819446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45936.542378819446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45936.542378819446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45936.542378819446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45936.542378819446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45936.542378819446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45936.542378819446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45936.542378819446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45936.542378819446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45936.542378819446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45936.542378819446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45936.542378819446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45936.542378819446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45936.542378819446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45936.542378819446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45936.542378819446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45936.542378819446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45936.542378819446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45936.542378819446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45936.542378819446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45936.542378819446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45936.542378819446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45936.542378819446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45936.542378819446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45936.542378819446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45936.542378819446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45936.542378819446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45936.542378819446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45936.542378819446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45936.542378819446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45936.542378819446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45936.542378819446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45936.542378819446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45936.542378819446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45936.542378819446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45936.542378819446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45936.542378819446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45936.542378819446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45936.542378819446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45936.542378819446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45936.542378819446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45936.542378819446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45936.542378819446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45936.542378819446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45936.542378819446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45936.542378819446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45936.542378819446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45936.542378819446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45936.542378819446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45936.542378819446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45936.542378819446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45936.542378819446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45936.542378819446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45936.542378819446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45936.542378819446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45936.542378819446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45936.542378819446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45936.542378819446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45936.542378819446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45936.542378819446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45936.542378819446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45936.542378819446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45936.542378819446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45936.542378819446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45936.542378819446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45936.542378819446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45936.542378819446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45936.542378819446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45936.542378819446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45936.542378819446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45936.542378819446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45936.542378819446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45936.542378819446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45936.542378819446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45936.542378819446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45936.542378819446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45936.542378819446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45936.542378819446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45936.542378819446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45936.542378819446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45936.542378819446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45936.542378819446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45936.542378819446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45936.542378819446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45936.542378819446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45936.542378819446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45936.542378819446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45936.542378819446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45936.542378819446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45936.542378819446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45936.542378819446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45936.542378819446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45936.542378819446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45936.542378819446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45936.542378819446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45936.542378819446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45936.542378819446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45936.542378819446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45936.542378819446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45936.542378819446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45936.542378819446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45936.542378819446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45936.542378819446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45936.542378819446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45936.542378819446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45936.542378819446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45936.542378819446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45936.542378819446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45936.542378819446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45936.542378819446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45936.542378819446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45936.542378819446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45936.542378819446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45936.542378819446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45936.542378819446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45936.542378819446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45936.542378819446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45936.542378819446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45936.542378819446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45936.542378819446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45936.542378819446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45936.542378819446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45936.542378819446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45936.542378819446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45936.542378819446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45936.542378819446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45936.542378819446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45936.542378819446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45936.542378819446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45936.542378819446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45936.542378819446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45936.542378819446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45936.542378819446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45936.542378819446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45936.542378819446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45936.542378819446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45936.542378819446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45936.542378819446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45936.542378819446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45936.542378819446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45936.542378819446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45936.542378819446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45936.542378819446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45936.542378819446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45936.542378819446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45936.542378819446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45936.542378819446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45936.542378819446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45936.542378819446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45936.542378819446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45936.542378819446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45936.542378819446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45936.542378819446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45936.542378819446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45936.542378819446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45936.542378819446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45936.542378819446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45936.542378819446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45936.542378819446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45936.542378819446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45936.542378819446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45936.542378819446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45936.542378819446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45936.542378819446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45936.542378819446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45936.542378819446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45936.542378819446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45936.542378819446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45936.542378819446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45936.542378819446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45936.542378819446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45936.542378819446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45936.542378819446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45936.542378819446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45936.542378819446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45936.542378819446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45936.542378819446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45936.542378819446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45936.542378819446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45936.542378819446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45936.542378819446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45936.542378819446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45936.542378819446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45936.542378819446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45936.542378819446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45936.542378819446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45936.542378819446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45936.542378819446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45936.542378819446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45936.542378819446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45936.542378819446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45936.542378819446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45936.542378819446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45936.542378819446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45936.542378819446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45936.542378819446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45936.542378819446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45936.542378819446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45936.542378819446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45936.542378819446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45936.542378819446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45936.542378819446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45936.542378819446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45936.542378819446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45936.542378819446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45936.542378819446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45936.542378819446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45936.542378819446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45936.542378819446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45936.542378819446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45936.542378819446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45936.542378819446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45936.542378819446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45936.542378819446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45936.542378819446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45936.542378819446</v>
      </c>
      <c r="H274" s="124"/>
      <c r="I274" s="120" t="str">
        <f>IFERROR(VLOOKUP(D274,DB!A:F,6,0),"")</f>
        <v/>
      </c>
      <c r="J274" s="119" t="str">
        <f>IFERROR(VLOOKUP(D274,DB!A:G,7,0),"")</f>
        <v/>
      </c>
      <c r="K274" s="125"/>
      <c r="L274" s="126" t="str">
        <f>IFERROR(VLOOKUP(D274,DB!A:I,9,0),"")</f>
        <v/>
      </c>
    </row>
  </sheetData>
  <dataValidations count="2">
    <dataValidation allowBlank="1" showInputMessage="1" showErrorMessage="1" sqref="E1" xr:uid="{380493DB-286A-4683-AF55-C78F04945A49}"/>
    <dataValidation type="list" allowBlank="1" showInputMessage="1" showErrorMessage="1" sqref="E3 E5:E27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2025-10-06T10:01:13Z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